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  <sheet name="Лист1" sheetId="6" r:id="rId6"/>
  </sheets>
  <definedNames>
    <definedName name="IS_DOCUMENT" localSheetId="0">'ФХД (стр.1)'!$A$64</definedName>
    <definedName name="IS_DOCUMENT" localSheetId="1">'ФХД (стр.2)'!$A$24</definedName>
    <definedName name="IS_DOCUMENT" localSheetId="2">'ФХД (стр.3-4)'!$A$141</definedName>
    <definedName name="IS_DOCUMENT" localSheetId="3">'ФХД (стр.5)'!$A$10</definedName>
    <definedName name="IS_DOCUMENT" localSheetId="4">'ФХД (стр.6)'!$A$21</definedName>
    <definedName name="LAST_CELL" localSheetId="0">'ФХД (стр.1)'!$EW$63</definedName>
    <definedName name="LAST_CELL" localSheetId="1">'ФХД (стр.2)'!$C$23</definedName>
    <definedName name="LAST_CELL" localSheetId="2">'ФХД (стр.3-4)'!$S$140</definedName>
    <definedName name="LAST_CELL" localSheetId="3">'ФХД (стр.5)'!$L$9</definedName>
    <definedName name="LAST_CELL" localSheetId="4">'ФХД (стр.6)'!$C$20</definedName>
  </definedNames>
  <calcPr fullCalcOnLoad="1"/>
</workbook>
</file>

<file path=xl/sharedStrings.xml><?xml version="1.0" encoding="utf-8"?>
<sst xmlns="http://schemas.openxmlformats.org/spreadsheetml/2006/main" count="933" uniqueCount="312">
  <si>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</si>
  <si>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</si>
  <si>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</si>
  <si>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</si>
  <si>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</si>
  <si>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</si>
  <si>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</si>
  <si>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</si>
  <si>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</si>
  <si>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</si>
  <si>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</si>
  <si>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</si>
  <si>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</si>
  <si>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</si>
  <si>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</si>
  <si>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</si>
  <si>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</si>
  <si>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</si>
  <si>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</si>
  <si>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</si>
  <si>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</si>
  <si>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</si>
  <si>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</si>
  <si>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</si>
  <si>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</si>
  <si>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</si>
  <si>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</si>
  <si>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</si>
  <si>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</si>
  <si>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01</t>
  </si>
  <si>
    <t>Января</t>
  </si>
  <si>
    <t>ГОСУДАРСТВЕННОЕ БЮДЖЕТНОЕ УЧРЕЖДЕНИЕ "ЦЕНТР АДАПТИВНОГО СПОРТА И ФИЗИЧЕСКОЙ КУЛЬТУРЫ БЕЛГОРОДСКОЙ ОБЛАСТИ"</t>
  </si>
  <si>
    <t>3123326304/312301001</t>
  </si>
  <si>
    <t>01.01.2017</t>
  </si>
  <si>
    <t>10427455</t>
  </si>
  <si>
    <t>14302196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</si>
  <si>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</si>
  <si>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</si>
  <si>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</si>
  <si>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</si>
  <si>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</si>
  <si>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</si>
  <si>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</si>
  <si>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</si>
  <si>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</si>
  <si>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</si>
  <si>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</si>
  <si>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</si>
  <si>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Управление физической культуры и спорта Белгородской области</t>
  </si>
  <si>
    <t>II. 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</si>
  <si>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</si>
  <si>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</si>
  <si>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</si>
  <si>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</si>
  <si>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</si>
  <si>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</si>
  <si>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</si>
  <si>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</si>
  <si>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</si>
  <si>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</si>
  <si>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</si>
  <si>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</si>
  <si>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</si>
  <si>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</si>
  <si>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</si>
  <si>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</si>
  <si>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</si>
  <si>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</si>
  <si>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III. Показатели по поступлениям и выплатам учреждения (подразделения) на </t>
  </si>
  <si>
    <t>Код строки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</si>
  <si>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</si>
  <si>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</si>
  <si>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</si>
  <si>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</si>
  <si>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</si>
  <si>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</si>
  <si>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</si>
  <si>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</si>
  <si>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</si>
  <si>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</si>
  <si>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</si>
  <si>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Бюджет</t>
  </si>
  <si>
    <t>000</t>
  </si>
  <si>
    <t>0000000</t>
  </si>
  <si>
    <t>2</t>
  </si>
  <si>
    <t>81300000000000000</t>
  </si>
  <si>
    <t xml:space="preserve">    Субсидии на выполнение государственного (муниципального) задания</t>
  </si>
  <si>
    <t>130</t>
  </si>
  <si>
    <t>4</t>
  </si>
  <si>
    <t>81311020620200590</t>
  </si>
  <si>
    <t>2110300</t>
  </si>
  <si>
    <t>2120100</t>
  </si>
  <si>
    <t>2130300</t>
  </si>
  <si>
    <t>2210100</t>
  </si>
  <si>
    <t>2210200</t>
  </si>
  <si>
    <t>2220200</t>
  </si>
  <si>
    <t>2230100</t>
  </si>
  <si>
    <t>2230300</t>
  </si>
  <si>
    <t>2230401</t>
  </si>
  <si>
    <t>2230402</t>
  </si>
  <si>
    <t>2240100</t>
  </si>
  <si>
    <t>2250104</t>
  </si>
  <si>
    <t>2250108</t>
  </si>
  <si>
    <t>2250605</t>
  </si>
  <si>
    <t>2250612</t>
  </si>
  <si>
    <t>2250703</t>
  </si>
  <si>
    <t>2260102</t>
  </si>
  <si>
    <t>2260104</t>
  </si>
  <si>
    <t>2260106</t>
  </si>
  <si>
    <t>2260113</t>
  </si>
  <si>
    <t>2260602</t>
  </si>
  <si>
    <t>2260603</t>
  </si>
  <si>
    <t>2260610</t>
  </si>
  <si>
    <t>2260800</t>
  </si>
  <si>
    <t>81311030620129990</t>
  </si>
  <si>
    <t>813110306201R0810</t>
  </si>
  <si>
    <t>2260900</t>
  </si>
  <si>
    <t>2261000</t>
  </si>
  <si>
    <t>2900101</t>
  </si>
  <si>
    <t>2900102</t>
  </si>
  <si>
    <t>2900103</t>
  </si>
  <si>
    <t>3101106</t>
  </si>
  <si>
    <t>813110204501R0270</t>
  </si>
  <si>
    <t>3400100</t>
  </si>
  <si>
    <t>3400201</t>
  </si>
  <si>
    <t>3401402</t>
  </si>
  <si>
    <t>3401500</t>
  </si>
  <si>
    <t>Платные услуги</t>
  </si>
  <si>
    <t xml:space="preserve">    Доходы от собственности</t>
  </si>
  <si>
    <t>120</t>
  </si>
  <si>
    <t>2222222</t>
  </si>
  <si>
    <t xml:space="preserve">    Поступления от иной, приносящей доход деятельности</t>
  </si>
  <si>
    <t>180</t>
  </si>
  <si>
    <t xml:space="preserve">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</si>
  <si>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Федеральный бюджет</t>
  </si>
  <si>
    <t xml:space="preserve">    Прочие расходы</t>
  </si>
  <si>
    <t xml:space="preserve">    Увеличение стоимости материальных запасов</t>
  </si>
  <si>
    <t xml:space="preserve">    Увеличение стоимости основных средств</t>
  </si>
  <si>
    <t xml:space="preserve">    Арендная плата за пользование имуществом</t>
  </si>
  <si>
    <t>244</t>
  </si>
  <si>
    <t>112</t>
  </si>
  <si>
    <t>111</t>
  </si>
  <si>
    <t>851</t>
  </si>
  <si>
    <t>119</t>
  </si>
  <si>
    <t>852</t>
  </si>
  <si>
    <t xml:space="preserve">    Услуги связи</t>
  </si>
  <si>
    <t xml:space="preserve">    Заработная плата</t>
  </si>
  <si>
    <t xml:space="preserve">    Коммунальные услуги</t>
  </si>
  <si>
    <t xml:space="preserve">    Начисления на выплаты по оплате труда</t>
  </si>
  <si>
    <t xml:space="preserve">    Прочие выплаты</t>
  </si>
  <si>
    <t xml:space="preserve">    Прочие работы, услуги</t>
  </si>
  <si>
    <t>853</t>
  </si>
  <si>
    <t xml:space="preserve">    Работы, услуги по содержанию имущества</t>
  </si>
  <si>
    <t xml:space="preserve">    Транспортные услуги</t>
  </si>
  <si>
    <t>Остаток средств на начало года</t>
  </si>
  <si>
    <t>500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</si>
  <si>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</si>
  <si>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</si>
  <si>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</si>
  <si>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</si>
  <si>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</si>
  <si>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</si>
  <si>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</si>
  <si>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</si>
  <si>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</si>
  <si>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</si>
  <si>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</si>
  <si>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</si>
  <si>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</si>
  <si>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</si>
  <si>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</si>
  <si>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</si>
  <si>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</si>
  <si>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</si>
  <si>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</si>
  <si>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</si>
  <si>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</si>
  <si>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Заместитель начальника департамента внутренней и кадровой политики Белгородской области - начальник управления физической культуры и спорта Белгородской области</t>
  </si>
  <si>
    <t>О. Э. Сердюков</t>
  </si>
  <si>
    <t>308002, г.Белгород, ул.Мичурина, 41</t>
  </si>
  <si>
    <t>внедрение Всероссийского физкультурно-спортивного комплекса «Готов к труду и обороне» (ГТО) посредством формирования у населения осознанных потребностей в систематических занятиях физической культурой и спортом, ведение здорового образа жизни;
удовлетворение потребности у детей и граждан с ограниченными возможностями здоровья или инвалидностью потребностей в физическом совершенствовании;
реализация дополнительных общеразвивающих программ в области физической культуры и спорта и программ спортивной подготовки;
физическое воспитание личности;
приобретение знаний, умений и навыков в области физической культуры и спорта, физическое совершенствование; 
проведение тестирования с целью выявления и отбора наиболее одаренных детей, подростков и взрослого населения для занятий избранным видом спорта и спортивной дисциплиной;
создание условий для прохождения спортивной подготовки, а также на подготовку кадров в области физической культуры и спорта;
врачебно-педагогический контроль тренировочного процесса.</t>
  </si>
  <si>
    <t xml:space="preserve"> создание для инвалидов и лиц с ограниченными возможностями здоровья необходимых условий для занятий адаптивной физической культурой и адаптивным спортом; формирование у инвалидов и лиц с ограниченными возможностями здоровья потребностей в физическом совершенствовании; адаптация инвалидов и лиц с ограниченными возможностями здоровья к жизни в обществе; проведение тренировочных мероприятий по специализированной подготовке спортсменов-инвалидов высокого класса и спортивного резерва по культивируемым видам спорта; организация и проведение массовых спортивных соревнований, физкультурно-спортивных мероприятий среди инвалидов и лиц с ограниченными возможностями здоровья; осуществление физкультурно-оздоровительной и воспитательной работы среди инвалидов и лиц с ограниченными возможностями здоровья без ограничения возраста, направленной на их социальную адаптацию и физическую реабилитацию; участие членов сборных команд Белгородской области и России в соревнованиях и тренировочных мероприятиях различного ранга в соответствии с утвержденным календарным планом спортивных мероприятий; проведение тренировочных мероприятий в течение года в соответствии с утвержденным календарным планом спортивных мероприятий; содействие в проведении углубленных медико-биологических, медицинских, этапных комплексных обследованиях; научно-методическое обеспечение подготовки членов сборных команд Белгородской области и России; обеспечение членов сборных команд Белгородской области и России дополнительным питанием; представление интересов инвалидов Белгородской области в Российском и международном Паралимпийском, Сурдлимпийском и Специальном олимпийском движении;выполнение работ по проведению тестирования уровня физической подготовленности населения.</t>
  </si>
  <si>
    <t xml:space="preserve"> - спортивная подготовка по спорту глухих</t>
  </si>
  <si>
    <t xml:space="preserve"> - спортивная подготовка по спорту слепых</t>
  </si>
  <si>
    <t xml:space="preserve"> - спортивная подготовка по спорту лиц с поражением ОДА</t>
  </si>
  <si>
    <t xml:space="preserve"> - спортивная подготовка по спорту лиц с интеллектуальными нарушениями</t>
  </si>
  <si>
    <t xml:space="preserve"> - организация и проведение спортивно-оздоровительной работы по развитию физической культуры и спорта среди различных групп населения  </t>
  </si>
  <si>
    <t xml:space="preserve"> -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 </t>
  </si>
  <si>
    <t xml:space="preserve"> - проведение тестирования выполнения нормативов испытаний (тестов) комплекса ГТО</t>
  </si>
  <si>
    <t>-</t>
  </si>
  <si>
    <t>0001</t>
  </si>
  <si>
    <t>Х</t>
  </si>
  <si>
    <t>Выплаты по расходам на закупку товаров, работ, услуг всего:</t>
  </si>
  <si>
    <t xml:space="preserve">в том числе: на оплату контрактов заключенных до начала очередного финансового года: </t>
  </si>
  <si>
    <t>на закупку товаров, работ, услуг по году начала закупки:</t>
  </si>
  <si>
    <t>Приложение № 1 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</si>
  <si>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</si>
  <si>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</si>
  <si>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(в ред. от 29 августа 2016 г.)</t>
  </si>
  <si>
    <t>«</t>
  </si>
  <si>
    <t>»</t>
  </si>
  <si>
    <t>г.</t>
  </si>
  <si>
    <t>СВЕДЕНИЯ</t>
  </si>
  <si>
    <t>Форма по ОКУД</t>
  </si>
  <si>
    <t>0501016</t>
  </si>
  <si>
    <t>от «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</si>
  <si>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</si>
  <si>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</si>
  <si>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</si>
  <si>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</si>
  <si>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</si>
  <si>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</si>
  <si>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</si>
  <si>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</si>
  <si>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</si>
  <si>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</t>
  </si>
  <si>
    <t>Код по бюджетной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</si>
  <si>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</si>
  <si>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</si>
  <si>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</si>
  <si>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</si>
  <si>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>субсидии</t>
  </si>
  <si>
    <t xml:space="preserve"> классификации</t>
  </si>
  <si>
    <t>ФАИП</t>
  </si>
  <si>
    <t>субсидии прошлых лет на начало 20__ г.</t>
  </si>
  <si>
    <t>задолженности прошлых лет</t>
  </si>
  <si>
    <t>Российской Федерации</t>
  </si>
  <si>
    <t>код</t>
  </si>
  <si>
    <t>сумма</t>
  </si>
  <si>
    <t>поступления</t>
  </si>
  <si>
    <t>выплаты</t>
  </si>
  <si>
    <t>Всего</t>
  </si>
  <si>
    <t>х</t>
  </si>
  <si>
    <t>Руководитель</t>
  </si>
  <si>
    <t>Номер страницы</t>
  </si>
  <si>
    <t>Всего страниц</t>
  </si>
  <si>
    <t>Руководитель финан-</t>
  </si>
  <si>
    <t>сово-экономи-</t>
  </si>
  <si>
    <t>ОТМЕТКА ОРГАНА, ОСУЩЕСТВЛЯЮЩЕГО ВЕДЕНИЕ ЛИЦЕВОГО СЧЕТА,</t>
  </si>
  <si>
    <t>ческой службы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</si>
  <si>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</si>
  <si>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</si>
  <si>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</si>
  <si>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</si>
  <si>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</si>
  <si>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января</t>
  </si>
  <si>
    <t>17</t>
  </si>
  <si>
    <t>Государственное бюджетное учреждение "Центр адаптивного спорта и физической культуры Белгородской области"</t>
  </si>
  <si>
    <t>ОБ ОПЕРАЦИЯХ С ЦЕЛЕВЫМИ СУБСИДИЯМИ, ПРЕДОСТАВЛЕННЫМИ ГОСУДАРСТВЕННОМУ (МУНИЦИПАЛЬНОМУ) УЧРЕЖДЕНИЮ НА 2017 Г.</t>
  </si>
  <si>
    <t>Субсидия из федерального бюджета бюджету Белгородской области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</si>
  <si>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</t>
  </si>
  <si>
    <t>Субсидия из федерального бюджета бюджету Белгородской области на оказание адресной финансовой поддержки спортивным организациям, осуществляющим подготовку спортивного резерва для сборных команд РФ</t>
  </si>
  <si>
    <t>на 2018 год и плановый период 2019 и 2020 годов</t>
  </si>
  <si>
    <t>01.01.2018</t>
  </si>
  <si>
    <t>на 01 января 2018 г.</t>
  </si>
  <si>
    <t>01 Января 2018 г.</t>
  </si>
  <si>
    <t>на 2018 г.
очередной 
финансовый 
год</t>
  </si>
  <si>
    <t>на 01 Января 2018 г.</t>
  </si>
  <si>
    <t>81311010610100590</t>
  </si>
  <si>
    <t>2230400</t>
  </si>
  <si>
    <t>2260600</t>
  </si>
  <si>
    <t>2900400</t>
  </si>
  <si>
    <t>81311030450129990</t>
  </si>
  <si>
    <t>81311010610129990</t>
  </si>
  <si>
    <t>3100304</t>
  </si>
  <si>
    <t>3400600</t>
  </si>
  <si>
    <t>81311030620200590</t>
  </si>
  <si>
    <t>2230101</t>
  </si>
  <si>
    <t>2230600</t>
  </si>
  <si>
    <t>2250102</t>
  </si>
  <si>
    <t>2250402</t>
  </si>
  <si>
    <t>2250405</t>
  </si>
  <si>
    <t>2250502</t>
  </si>
  <si>
    <t>2260103</t>
  </si>
  <si>
    <t>2260700</t>
  </si>
  <si>
    <t>2900105</t>
  </si>
  <si>
    <t>3400502</t>
  </si>
  <si>
    <t>Начальник управления физической культуры и спорта Белгородской области</t>
  </si>
  <si>
    <t>Приобретение прочего оборудования</t>
  </si>
  <si>
    <t>813110304501R0270</t>
  </si>
  <si>
    <t>Прочие расходные материалы и предметы снабжения</t>
  </si>
  <si>
    <t>Мягкий инвентарь и обмундирование</t>
  </si>
  <si>
    <t>Заработная плата (не Указы)</t>
  </si>
  <si>
    <t xml:space="preserve">Начисление на выплату по оплате труда </t>
  </si>
  <si>
    <t>Иные выплаты персоналу</t>
  </si>
  <si>
    <t>Коммунальные услуги (оплата водоснабжения)</t>
  </si>
  <si>
    <t>Мероприятия в рамках прочих работ, услуг</t>
  </si>
  <si>
    <t>Мероприятия в рамках прочих расходов</t>
  </si>
  <si>
    <t>Услуги связи,услуги интернет-связи</t>
  </si>
  <si>
    <t>Оплата за отопление</t>
  </si>
  <si>
    <t>Оплата за электроэнергию</t>
  </si>
  <si>
    <t>Оплата за водоснабжение</t>
  </si>
  <si>
    <t>Оплата водопотребление</t>
  </si>
  <si>
    <t>Арендная плата</t>
  </si>
  <si>
    <t>Оплата текущего оборудования</t>
  </si>
  <si>
    <t>Охрана помещений, оплата сигнализации</t>
  </si>
  <si>
    <t>Прочие коммунальные услуги</t>
  </si>
  <si>
    <t>Оплата текущего ремонта здания</t>
  </si>
  <si>
    <t>Прочие расходы (типографские)</t>
  </si>
  <si>
    <t>Прочие расходы (услуги по медосмотру)</t>
  </si>
  <si>
    <t>Прочие расходы</t>
  </si>
  <si>
    <t>Страхование автотранспорта</t>
  </si>
  <si>
    <t>Транспортный налог</t>
  </si>
  <si>
    <t>Налог на имущество организации</t>
  </si>
  <si>
    <t>Прочие налоги, государственные пошлины</t>
  </si>
  <si>
    <t>Прочие расходные материалы</t>
  </si>
  <si>
    <t>Бензин</t>
  </si>
  <si>
    <t>Медикаменты, перевязочные средства</t>
  </si>
  <si>
    <t>Мягкий инвентарь и оборудование</t>
  </si>
  <si>
    <t>8131103060201R810</t>
  </si>
  <si>
    <t>на 2019 г.
 1-й год 
планового 
периода</t>
  </si>
  <si>
    <t>на 2020 г.
 2-й год 
планового 
периода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</si>
</sst>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FC19]d\ mmmm\ yyyy\ &quot;г.&quot;"/>
    <numFmt numFmtId="174" formatCode="#,##0.00&quot;р.&quot;"/>
  </numFmts>
  <fonts count="53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5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3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49" fontId="6" fillId="0" borderId="0" xfId="0" applyNumberFormat="1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justify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2" fillId="0" borderId="11" xfId="0" applyNumberFormat="1" applyFont="1" applyBorder="1" applyAlignment="1" applyProtection="1">
      <alignment horizontal="left" vertical="top" wrapText="1"/>
      <protection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2" fontId="12" fillId="0" borderId="11" xfId="0" applyNumberFormat="1" applyFont="1" applyFill="1" applyBorder="1" applyAlignment="1" applyProtection="1">
      <alignment horizontal="right" vertical="top" wrapText="1"/>
      <protection/>
    </xf>
    <xf numFmtId="2" fontId="12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2" fontId="6" fillId="33" borderId="11" xfId="0" applyNumberFormat="1" applyFont="1" applyFill="1" applyBorder="1" applyAlignment="1" applyProtection="1">
      <alignment horizontal="right" vertical="top" wrapText="1"/>
      <protection/>
    </xf>
    <xf numFmtId="49" fontId="12" fillId="33" borderId="11" xfId="0" applyNumberFormat="1" applyFont="1" applyFill="1" applyBorder="1" applyAlignment="1" applyProtection="1">
      <alignment horizontal="left" vertical="top" wrapText="1"/>
      <protection/>
    </xf>
    <xf numFmtId="49" fontId="12" fillId="33" borderId="11" xfId="0" applyNumberFormat="1" applyFont="1" applyFill="1" applyBorder="1" applyAlignment="1" applyProtection="1">
      <alignment horizontal="center" vertical="top" wrapText="1"/>
      <protection/>
    </xf>
    <xf numFmtId="2" fontId="12" fillId="33" borderId="11" xfId="0" applyNumberFormat="1" applyFont="1" applyFill="1" applyBorder="1" applyAlignment="1" applyProtection="1">
      <alignment horizontal="right" vertical="top" wrapText="1"/>
      <protection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6" fillId="0" borderId="25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49" fontId="7" fillId="0" borderId="26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49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3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63"/>
  <sheetViews>
    <sheetView zoomScalePageLayoutView="0" workbookViewId="0" topLeftCell="A46">
      <selection activeCell="A61" sqref="A61:DD61"/>
    </sheetView>
  </sheetViews>
  <sheetFormatPr defaultColWidth="9.140625" defaultRowHeight="12.75" customHeight="1"/>
  <cols>
    <col min="1" max="153" width="0.85546875" style="0" customWidth="1"/>
  </cols>
  <sheetData>
    <row r="1" spans="1:15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04" t="s">
        <v>0</v>
      </c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</row>
    <row r="2" spans="1:15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2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04" t="s">
        <v>1</v>
      </c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</row>
    <row r="3" spans="1:15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04" t="s">
        <v>2</v>
      </c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</row>
    <row r="4" spans="1:153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2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04" t="s">
        <v>3</v>
      </c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</row>
    <row r="5" spans="1:153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2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04" t="s">
        <v>4</v>
      </c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</row>
    <row r="6" spans="1:153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2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04" t="s">
        <v>5</v>
      </c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</row>
    <row r="7" spans="1:153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2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04" t="s">
        <v>6</v>
      </c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</row>
    <row r="8" spans="1:153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2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04" t="s">
        <v>7</v>
      </c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</row>
    <row r="9" spans="1:15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105" t="s">
        <v>8</v>
      </c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</row>
    <row r="11" spans="1:153" ht="5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106" t="s">
        <v>277</v>
      </c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</row>
    <row r="12" spans="1:15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107" t="s">
        <v>9</v>
      </c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</row>
    <row r="13" spans="1:153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3"/>
      <c r="DS13" s="3"/>
      <c r="DT13" s="109" t="s">
        <v>178</v>
      </c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</row>
    <row r="14" spans="1:15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110" t="s">
        <v>10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"/>
      <c r="DS14" s="1"/>
      <c r="DT14" s="110" t="s">
        <v>11</v>
      </c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</row>
    <row r="15" spans="1:15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4" t="s">
        <v>12</v>
      </c>
      <c r="DG15" s="111"/>
      <c r="DH15" s="111"/>
      <c r="DI15" s="111"/>
      <c r="DJ15" s="111"/>
      <c r="DK15" s="3" t="s">
        <v>12</v>
      </c>
      <c r="DL15" s="3"/>
      <c r="DM15" s="3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2">
        <v>20</v>
      </c>
      <c r="EG15" s="112"/>
      <c r="EH15" s="112"/>
      <c r="EI15" s="112"/>
      <c r="EJ15" s="113"/>
      <c r="EK15" s="113"/>
      <c r="EL15" s="113"/>
      <c r="EM15" s="113"/>
      <c r="EN15" s="3" t="s">
        <v>13</v>
      </c>
      <c r="EO15" s="3"/>
      <c r="EP15" s="3"/>
      <c r="EQ15" s="3"/>
      <c r="ER15" s="3"/>
      <c r="ES15" s="3"/>
      <c r="ET15" s="3"/>
      <c r="EU15" s="3"/>
      <c r="EV15" s="3"/>
      <c r="EW15" s="3"/>
    </row>
    <row r="16" spans="1:15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5"/>
      <c r="ES16" s="3"/>
      <c r="ET16" s="3"/>
      <c r="EU16" s="3"/>
      <c r="EV16" s="3"/>
      <c r="EW16" s="3"/>
    </row>
    <row r="17" spans="1:153" ht="16.5" customHeight="1">
      <c r="A17" s="114" t="s">
        <v>14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</row>
    <row r="18" spans="1:153" ht="16.5" customHeight="1">
      <c r="A18" s="114" t="s">
        <v>252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</row>
    <row r="19" spans="1:153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</row>
    <row r="20" spans="1:153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115" t="s">
        <v>15</v>
      </c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</row>
    <row r="21" spans="1:153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4"/>
      <c r="CN21" s="3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 t="s">
        <v>16</v>
      </c>
      <c r="EG21" s="3"/>
      <c r="EH21" s="116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8"/>
    </row>
    <row r="22" spans="1:153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8"/>
      <c r="AK22" s="9"/>
      <c r="AL22" s="10"/>
      <c r="AM22" s="10"/>
      <c r="AN22" s="10"/>
      <c r="AO22" s="10"/>
      <c r="AP22" s="8"/>
      <c r="AQ22" s="8"/>
      <c r="AR22" s="8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3"/>
      <c r="BG22" s="9" t="s">
        <v>12</v>
      </c>
      <c r="BH22" s="119" t="s">
        <v>29</v>
      </c>
      <c r="BI22" s="119"/>
      <c r="BJ22" s="119"/>
      <c r="BK22" s="119"/>
      <c r="BL22" s="8" t="s">
        <v>12</v>
      </c>
      <c r="BM22" s="8"/>
      <c r="BN22" s="8"/>
      <c r="BO22" s="119" t="s">
        <v>30</v>
      </c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8"/>
      <c r="CH22" s="109">
        <v>2018</v>
      </c>
      <c r="CI22" s="109"/>
      <c r="CJ22" s="109"/>
      <c r="CK22" s="109"/>
      <c r="CL22" s="109"/>
      <c r="CM22" s="109"/>
      <c r="CN22" s="109"/>
      <c r="CO22" s="8" t="s">
        <v>13</v>
      </c>
      <c r="CP22" s="8"/>
      <c r="CQ22" s="8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6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4" t="s">
        <v>17</v>
      </c>
      <c r="EG22" s="3"/>
      <c r="EH22" s="116" t="s">
        <v>253</v>
      </c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8"/>
    </row>
    <row r="23" spans="1:153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  <c r="BH23" s="10"/>
      <c r="BI23" s="10"/>
      <c r="BJ23" s="10"/>
      <c r="BK23" s="10"/>
      <c r="BL23" s="8"/>
      <c r="BM23" s="8"/>
      <c r="BN23" s="8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8"/>
      <c r="CH23" s="8"/>
      <c r="CI23" s="8"/>
      <c r="CJ23" s="8"/>
      <c r="CK23" s="10"/>
      <c r="CL23" s="10"/>
      <c r="CM23" s="10"/>
      <c r="CN23" s="10"/>
      <c r="CO23" s="8"/>
      <c r="CP23" s="8"/>
      <c r="CQ23" s="8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6"/>
      <c r="DS23" s="6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4"/>
      <c r="EG23" s="3"/>
      <c r="EH23" s="116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8"/>
    </row>
    <row r="24" spans="1:153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6"/>
      <c r="BZ24" s="6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4"/>
      <c r="CN24" s="3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6"/>
      <c r="DS24" s="6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4"/>
      <c r="EG24" s="3"/>
      <c r="EH24" s="116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8"/>
    </row>
    <row r="25" spans="1:153" ht="20.25" customHeight="1">
      <c r="A25" s="11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20" t="s">
        <v>31</v>
      </c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3"/>
      <c r="DR25" s="6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4" t="s">
        <v>19</v>
      </c>
      <c r="EG25" s="3"/>
      <c r="EH25" s="116" t="s">
        <v>34</v>
      </c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8"/>
    </row>
    <row r="26" spans="1:153" ht="16.5" customHeight="1">
      <c r="A26" s="11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13"/>
      <c r="W26" s="13"/>
      <c r="X26" s="13"/>
      <c r="Y26" s="13"/>
      <c r="Z26" s="8"/>
      <c r="AA26" s="8"/>
      <c r="AB26" s="8"/>
      <c r="AC26" s="3"/>
      <c r="AD26" s="3"/>
      <c r="AE26" s="3"/>
      <c r="AF26" s="3"/>
      <c r="AG26" s="3"/>
      <c r="AH26" s="3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3" t="s">
        <v>21</v>
      </c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14"/>
      <c r="EH26" s="121" t="s">
        <v>35</v>
      </c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3"/>
    </row>
    <row r="27" spans="1:153" ht="16.5" customHeight="1">
      <c r="A27" s="11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3"/>
      <c r="DR27" s="6"/>
      <c r="DS27" s="6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15"/>
      <c r="EG27" s="3"/>
      <c r="EH27" s="116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8"/>
    </row>
    <row r="28" spans="1:153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3"/>
      <c r="BU28" s="3"/>
      <c r="BV28" s="3"/>
      <c r="BW28" s="3"/>
      <c r="BX28" s="3"/>
      <c r="BY28" s="6"/>
      <c r="BZ28" s="6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4"/>
      <c r="CN28" s="3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6"/>
      <c r="DS28" s="6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3"/>
      <c r="EH28" s="124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6"/>
    </row>
    <row r="29" spans="1:153" ht="16.5" customHeight="1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27" t="s">
        <v>32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8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9" t="s">
        <v>24</v>
      </c>
      <c r="EG29" s="17"/>
      <c r="EH29" s="128" t="s">
        <v>25</v>
      </c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30"/>
    </row>
    <row r="30" spans="1:153" ht="16.5" customHeight="1">
      <c r="A30" s="20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9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9" t="s">
        <v>27</v>
      </c>
      <c r="EG30" s="17"/>
      <c r="EH30" s="128" t="s">
        <v>28</v>
      </c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30"/>
    </row>
    <row r="31" spans="1:153" ht="13.5">
      <c r="A31" s="2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20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</row>
    <row r="32" spans="1:153" ht="16.5" customHeight="1">
      <c r="A32" s="11" t="s">
        <v>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3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0" t="s">
        <v>48</v>
      </c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</row>
    <row r="33" spans="1:153" ht="16.5" customHeight="1">
      <c r="A33" s="11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3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</row>
    <row r="34" spans="1:153" ht="13.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23"/>
      <c r="CP34" s="23"/>
      <c r="CQ34" s="23"/>
      <c r="CR34" s="23"/>
      <c r="CS34" s="23"/>
      <c r="CT34" s="23"/>
      <c r="CU34" s="23"/>
      <c r="CV34" s="2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</row>
    <row r="35" spans="1:153" ht="16.5" customHeight="1">
      <c r="A35" s="11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20" t="s">
        <v>179</v>
      </c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</row>
    <row r="36" spans="1:153" ht="16.5" customHeight="1">
      <c r="A36" s="11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</row>
    <row r="37" spans="1:153" ht="16.5" customHeight="1">
      <c r="A37" s="11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</row>
    <row r="38" spans="1:153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</row>
    <row r="39" spans="1:153" ht="16.5" customHeight="1">
      <c r="A39" s="131" t="s">
        <v>41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5">
      <c r="A41" s="25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</row>
    <row r="42" spans="1:153" ht="153.75" customHeight="1">
      <c r="A42" s="103" t="s">
        <v>180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</row>
    <row r="43" spans="1:153" ht="13.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1:153" ht="13.5">
      <c r="A44" s="25" t="s">
        <v>43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</row>
    <row r="45" spans="1:153" ht="199.5" customHeight="1">
      <c r="A45" s="103" t="s">
        <v>181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</row>
    <row r="46" spans="1:153" ht="13.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3.5">
      <c r="A47" s="25" t="s">
        <v>44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3.5">
      <c r="A48" s="102" t="s">
        <v>182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</row>
    <row r="49" spans="1:153" ht="13.5">
      <c r="A49" s="102" t="s">
        <v>183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</row>
    <row r="50" spans="1:153" ht="13.5">
      <c r="A50" s="102" t="s">
        <v>184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</row>
    <row r="51" spans="1:153" ht="13.5">
      <c r="A51" s="102" t="s">
        <v>185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</row>
    <row r="52" spans="1:153" ht="13.5">
      <c r="A52" s="102" t="s">
        <v>186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</row>
    <row r="53" spans="1:153" ht="30" customHeight="1">
      <c r="A53" s="103" t="s">
        <v>187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</row>
    <row r="54" spans="1:153" ht="13.5">
      <c r="A54" s="102" t="s">
        <v>188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</row>
    <row r="55" spans="1:153" ht="13.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</row>
    <row r="56" spans="1:153" ht="13.5">
      <c r="A56" s="25" t="s">
        <v>45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</row>
    <row r="57" spans="1:153" ht="13.5">
      <c r="A57" s="101" t="s">
        <v>189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</row>
    <row r="58" spans="1:153" ht="13.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</row>
    <row r="59" spans="1:153" ht="13.5">
      <c r="A59" s="25" t="s">
        <v>46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</row>
    <row r="60" spans="1:153" ht="13.5">
      <c r="A60" s="132">
        <v>22082560.94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</row>
    <row r="61" spans="1:153" ht="13.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</row>
    <row r="62" spans="1:153" ht="13.5">
      <c r="A62" s="25" t="s">
        <v>47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</row>
    <row r="63" spans="1:153" ht="13.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</row>
  </sheetData>
  <sheetProtection/>
  <mergeCells count="57">
    <mergeCell ref="A63:DD63"/>
    <mergeCell ref="A39:DD39"/>
    <mergeCell ref="A43:DD43"/>
    <mergeCell ref="A46:DD46"/>
    <mergeCell ref="A55:DD55"/>
    <mergeCell ref="A58:DD58"/>
    <mergeCell ref="A61:DD61"/>
    <mergeCell ref="A42:EW42"/>
    <mergeCell ref="A45:EW45"/>
    <mergeCell ref="A60:EW60"/>
    <mergeCell ref="EH28:EW28"/>
    <mergeCell ref="AI29:BW29"/>
    <mergeCell ref="EH29:EW29"/>
    <mergeCell ref="EH30:EW30"/>
    <mergeCell ref="AS32:EW33"/>
    <mergeCell ref="AS35:EW37"/>
    <mergeCell ref="EH23:EW23"/>
    <mergeCell ref="EH24:EW24"/>
    <mergeCell ref="AI25:DP27"/>
    <mergeCell ref="EH25:EW25"/>
    <mergeCell ref="EH26:EW26"/>
    <mergeCell ref="EH27:EW27"/>
    <mergeCell ref="EH20:EW20"/>
    <mergeCell ref="EH21:EW21"/>
    <mergeCell ref="BH22:BK22"/>
    <mergeCell ref="BO22:CF22"/>
    <mergeCell ref="CH22:CN22"/>
    <mergeCell ref="EH22:EW22"/>
    <mergeCell ref="DG15:DJ15"/>
    <mergeCell ref="DN15:EE15"/>
    <mergeCell ref="EF15:EI15"/>
    <mergeCell ref="EJ15:EM15"/>
    <mergeCell ref="A17:EW17"/>
    <mergeCell ref="A18:EW18"/>
    <mergeCell ref="CX10:EW10"/>
    <mergeCell ref="CX11:EW11"/>
    <mergeCell ref="CX12:EW12"/>
    <mergeCell ref="CX13:DQ13"/>
    <mergeCell ref="DT13:EW13"/>
    <mergeCell ref="CX14:DQ14"/>
    <mergeCell ref="DT14:EW14"/>
    <mergeCell ref="DF1:EW1"/>
    <mergeCell ref="DF7:EW7"/>
    <mergeCell ref="DF8:EW8"/>
    <mergeCell ref="DF6:EW6"/>
    <mergeCell ref="DF5:EW5"/>
    <mergeCell ref="DF4:EW4"/>
    <mergeCell ref="DF3:EW3"/>
    <mergeCell ref="DF2:EW2"/>
    <mergeCell ref="A57:EW57"/>
    <mergeCell ref="A54:EW54"/>
    <mergeCell ref="A48:EW48"/>
    <mergeCell ref="A49:EW49"/>
    <mergeCell ref="A50:EW50"/>
    <mergeCell ref="A51:EW51"/>
    <mergeCell ref="A52:EW52"/>
    <mergeCell ref="A53:EW5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3" sqref="C13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</cols>
  <sheetData>
    <row r="1" spans="1:3" ht="12.75" customHeight="1">
      <c r="A1" s="28"/>
      <c r="B1" s="28"/>
      <c r="C1" s="28"/>
    </row>
    <row r="2" spans="1:3" ht="14.25" customHeight="1">
      <c r="A2" s="28"/>
      <c r="B2" s="131" t="s">
        <v>49</v>
      </c>
      <c r="C2" s="131"/>
    </row>
    <row r="3" spans="1:3" ht="14.25" customHeight="1">
      <c r="A3" s="28"/>
      <c r="B3" s="131" t="s">
        <v>254</v>
      </c>
      <c r="C3" s="131"/>
    </row>
    <row r="4" spans="1:3" ht="12.75" customHeight="1">
      <c r="A4" s="28"/>
      <c r="B4" s="28"/>
      <c r="C4" s="28"/>
    </row>
    <row r="5" spans="1:3" ht="12.75" customHeight="1">
      <c r="A5" s="29" t="s">
        <v>50</v>
      </c>
      <c r="B5" s="29" t="s">
        <v>51</v>
      </c>
      <c r="C5" s="29" t="s">
        <v>52</v>
      </c>
    </row>
    <row r="6" spans="1:3" ht="12.75" customHeight="1">
      <c r="A6" s="29">
        <v>1</v>
      </c>
      <c r="B6" s="29">
        <v>2</v>
      </c>
      <c r="C6" s="29">
        <v>3</v>
      </c>
    </row>
    <row r="7" spans="1:3" ht="12.75" customHeight="1">
      <c r="A7" s="30"/>
      <c r="B7" s="31" t="s">
        <v>53</v>
      </c>
      <c r="C7" s="41">
        <v>32361107.78</v>
      </c>
    </row>
    <row r="8" spans="1:3" ht="25.5" customHeight="1">
      <c r="A8" s="31"/>
      <c r="B8" s="31" t="s">
        <v>54</v>
      </c>
      <c r="C8" s="41">
        <v>0</v>
      </c>
    </row>
    <row r="9" spans="1:3" ht="12.75" customHeight="1">
      <c r="A9" s="30"/>
      <c r="B9" s="31" t="s">
        <v>55</v>
      </c>
      <c r="C9" s="41">
        <v>0</v>
      </c>
    </row>
    <row r="10" spans="1:3" ht="12.75" customHeight="1">
      <c r="A10" s="30"/>
      <c r="B10" s="31" t="s">
        <v>56</v>
      </c>
      <c r="C10" s="41">
        <v>22082560.94</v>
      </c>
    </row>
    <row r="11" spans="1:3" ht="12.75" customHeight="1">
      <c r="A11" s="30"/>
      <c r="B11" s="31" t="s">
        <v>55</v>
      </c>
      <c r="C11" s="41">
        <v>15896306.12</v>
      </c>
    </row>
    <row r="12" spans="1:3" ht="12.75" customHeight="1">
      <c r="A12" s="30"/>
      <c r="B12" s="31" t="s">
        <v>57</v>
      </c>
      <c r="C12" s="41">
        <v>459631.07</v>
      </c>
    </row>
    <row r="13" spans="1:3" ht="25.5" customHeight="1">
      <c r="A13" s="31"/>
      <c r="B13" s="31" t="s">
        <v>58</v>
      </c>
      <c r="C13" s="41">
        <v>459631.07</v>
      </c>
    </row>
    <row r="14" spans="1:3" ht="25.5" customHeight="1">
      <c r="A14" s="31"/>
      <c r="B14" s="31" t="s">
        <v>59</v>
      </c>
      <c r="C14" s="41">
        <v>459631.07</v>
      </c>
    </row>
    <row r="15" spans="1:3" ht="12.75" customHeight="1">
      <c r="A15" s="30"/>
      <c r="B15" s="30"/>
      <c r="C15" s="41"/>
    </row>
    <row r="16" spans="1:3" ht="25.5" customHeight="1">
      <c r="A16" s="30"/>
      <c r="B16" s="31" t="s">
        <v>60</v>
      </c>
      <c r="C16" s="41">
        <v>0</v>
      </c>
    </row>
    <row r="17" spans="1:3" ht="12.75" customHeight="1">
      <c r="A17" s="30"/>
      <c r="B17" s="31" t="s">
        <v>61</v>
      </c>
      <c r="C17" s="41">
        <v>0</v>
      </c>
    </row>
    <row r="18" spans="1:3" ht="12.75" customHeight="1">
      <c r="A18" s="30"/>
      <c r="B18" s="31" t="s">
        <v>62</v>
      </c>
      <c r="C18" s="41">
        <v>0</v>
      </c>
    </row>
    <row r="19" spans="1:3" ht="12.75" customHeight="1">
      <c r="A19" s="30"/>
      <c r="B19" s="31" t="s">
        <v>63</v>
      </c>
      <c r="C19" s="41">
        <v>0</v>
      </c>
    </row>
    <row r="20" spans="1:3" ht="12.75" customHeight="1">
      <c r="A20" s="30"/>
      <c r="B20" s="31" t="s">
        <v>64</v>
      </c>
      <c r="C20" s="41">
        <v>0</v>
      </c>
    </row>
    <row r="21" spans="1:3" ht="25.5" customHeight="1">
      <c r="A21" s="30"/>
      <c r="B21" s="31" t="s">
        <v>65</v>
      </c>
      <c r="C21" s="41">
        <v>0</v>
      </c>
    </row>
    <row r="22" spans="1:3" ht="12.75" customHeight="1">
      <c r="A22" s="30"/>
      <c r="B22" s="31" t="s">
        <v>66</v>
      </c>
      <c r="C22" s="41">
        <v>0</v>
      </c>
    </row>
    <row r="23" spans="1:3" ht="25.5" customHeight="1">
      <c r="A23" s="30"/>
      <c r="B23" s="31" t="s">
        <v>67</v>
      </c>
      <c r="C23" s="41">
        <v>0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B1">
      <selection activeCell="O3" sqref="O3"/>
    </sheetView>
  </sheetViews>
  <sheetFormatPr defaultColWidth="9.140625" defaultRowHeight="12.75" customHeight="1"/>
  <cols>
    <col min="1" max="1" width="32.00390625" style="0" customWidth="1"/>
    <col min="2" max="2" width="8.28125" style="0" customWidth="1"/>
    <col min="3" max="3" width="11.7109375" style="0" customWidth="1"/>
    <col min="4" max="4" width="14.7109375" style="0" customWidth="1"/>
    <col min="5" max="5" width="10.7109375" style="0" customWidth="1"/>
    <col min="6" max="6" width="20.7109375" style="0" customWidth="1"/>
    <col min="7" max="7" width="17.8515625" style="0" customWidth="1"/>
    <col min="8" max="8" width="20.57421875" style="0" customWidth="1"/>
    <col min="9" max="9" width="8.8515625" style="0" hidden="1" customWidth="1"/>
    <col min="10" max="11" width="13.00390625" style="0" customWidth="1"/>
    <col min="12" max="12" width="14.00390625" style="0" customWidth="1"/>
    <col min="13" max="13" width="16.00390625" style="0" customWidth="1"/>
    <col min="14" max="14" width="13.421875" style="0" customWidth="1"/>
    <col min="15" max="15" width="11.57421875" style="0" customWidth="1"/>
    <col min="16" max="16" width="15.140625" style="0" customWidth="1"/>
    <col min="17" max="17" width="13.421875" style="0" customWidth="1"/>
    <col min="18" max="18" width="12.7109375" style="0" customWidth="1"/>
    <col min="19" max="19" width="7.8515625" style="0" customWidth="1"/>
  </cols>
  <sheetData>
    <row r="1" spans="1:18" ht="14.25" customHeight="1">
      <c r="A1" s="28"/>
      <c r="B1" s="131" t="s">
        <v>68</v>
      </c>
      <c r="C1" s="131"/>
      <c r="D1" s="131"/>
      <c r="E1" s="131"/>
      <c r="F1" s="131"/>
      <c r="G1" s="131"/>
      <c r="H1" s="236">
        <f>H9+H47</f>
        <v>45511077.20000001</v>
      </c>
      <c r="I1" s="8"/>
      <c r="J1" s="28"/>
      <c r="K1" s="237">
        <f>H10+H11+H12+H18+H19+H20</f>
        <v>29305371.83</v>
      </c>
      <c r="L1" s="237">
        <f>G10+G18</f>
        <v>22332291.07</v>
      </c>
      <c r="M1" s="237">
        <f>G37+G36+G35</f>
        <v>32000.81</v>
      </c>
      <c r="N1" s="237">
        <f>H1-K1-M1-O1</f>
        <v>5704526.38000001</v>
      </c>
      <c r="O1" s="237">
        <f>G39+G40+G41+G42+G48+G49+G50+G51+G52+G53</f>
        <v>10469178.180000002</v>
      </c>
      <c r="P1" s="28"/>
      <c r="Q1" s="28"/>
      <c r="R1" s="28"/>
    </row>
    <row r="2" spans="1:18" ht="14.25" customHeight="1">
      <c r="A2" s="28"/>
      <c r="B2" s="131" t="s">
        <v>255</v>
      </c>
      <c r="C2" s="131"/>
      <c r="D2" s="131"/>
      <c r="E2" s="131"/>
      <c r="F2" s="131"/>
      <c r="G2" s="131"/>
      <c r="H2" s="8"/>
      <c r="I2" s="8"/>
      <c r="J2" s="28"/>
      <c r="K2" s="28"/>
      <c r="L2" s="28"/>
      <c r="M2" s="28"/>
      <c r="N2" s="28"/>
      <c r="O2" s="237">
        <f>G48+G51+G38</f>
        <v>5652674.44</v>
      </c>
      <c r="P2" s="28"/>
      <c r="Q2" s="28"/>
      <c r="R2" s="28"/>
    </row>
    <row r="3" spans="1:18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37">
        <f>O1-O2</f>
        <v>4816503.740000001</v>
      </c>
      <c r="P3" s="28"/>
      <c r="Q3" s="28"/>
      <c r="R3" s="28"/>
    </row>
    <row r="4" spans="1:19" ht="12.75" customHeight="1">
      <c r="A4" s="133" t="s">
        <v>51</v>
      </c>
      <c r="B4" s="133" t="s">
        <v>69</v>
      </c>
      <c r="C4" s="133" t="s">
        <v>70</v>
      </c>
      <c r="D4" s="133" t="s">
        <v>71</v>
      </c>
      <c r="E4" s="133" t="s">
        <v>72</v>
      </c>
      <c r="F4" s="133" t="s">
        <v>73</v>
      </c>
      <c r="G4" s="136" t="s">
        <v>74</v>
      </c>
      <c r="H4" s="137"/>
      <c r="I4" s="137"/>
      <c r="J4" s="137"/>
      <c r="K4" s="138"/>
      <c r="L4" s="136" t="s">
        <v>74</v>
      </c>
      <c r="M4" s="137"/>
      <c r="N4" s="137"/>
      <c r="O4" s="138"/>
      <c r="P4" s="136" t="s">
        <v>74</v>
      </c>
      <c r="Q4" s="137"/>
      <c r="R4" s="137"/>
      <c r="S4" s="138"/>
    </row>
    <row r="5" spans="1:19" ht="12.75" customHeight="1">
      <c r="A5" s="134"/>
      <c r="B5" s="134"/>
      <c r="C5" s="134"/>
      <c r="D5" s="134"/>
      <c r="E5" s="134"/>
      <c r="F5" s="134"/>
      <c r="G5" s="133" t="s">
        <v>75</v>
      </c>
      <c r="H5" s="136" t="s">
        <v>76</v>
      </c>
      <c r="I5" s="137"/>
      <c r="J5" s="137"/>
      <c r="K5" s="138"/>
      <c r="L5" s="133" t="s">
        <v>75</v>
      </c>
      <c r="M5" s="136" t="s">
        <v>76</v>
      </c>
      <c r="N5" s="137"/>
      <c r="O5" s="138"/>
      <c r="P5" s="133" t="s">
        <v>75</v>
      </c>
      <c r="Q5" s="136" t="s">
        <v>76</v>
      </c>
      <c r="R5" s="137"/>
      <c r="S5" s="138"/>
    </row>
    <row r="6" spans="1:19" ht="12.75" customHeight="1">
      <c r="A6" s="134"/>
      <c r="B6" s="134"/>
      <c r="C6" s="134"/>
      <c r="D6" s="134"/>
      <c r="E6" s="134"/>
      <c r="F6" s="134"/>
      <c r="G6" s="134"/>
      <c r="H6" s="133" t="s">
        <v>77</v>
      </c>
      <c r="I6" s="133" t="s">
        <v>78</v>
      </c>
      <c r="J6" s="139" t="s">
        <v>79</v>
      </c>
      <c r="K6" s="140"/>
      <c r="L6" s="134"/>
      <c r="M6" s="133" t="s">
        <v>77</v>
      </c>
      <c r="N6" s="139" t="s">
        <v>79</v>
      </c>
      <c r="O6" s="140"/>
      <c r="P6" s="134"/>
      <c r="Q6" s="133" t="s">
        <v>77</v>
      </c>
      <c r="R6" s="139" t="s">
        <v>79</v>
      </c>
      <c r="S6" s="140"/>
    </row>
    <row r="7" spans="1:19" ht="134.25" customHeight="1">
      <c r="A7" s="135"/>
      <c r="B7" s="135"/>
      <c r="C7" s="135"/>
      <c r="D7" s="135"/>
      <c r="E7" s="135"/>
      <c r="F7" s="135"/>
      <c r="G7" s="135"/>
      <c r="H7" s="135"/>
      <c r="I7" s="135"/>
      <c r="J7" s="29" t="s">
        <v>75</v>
      </c>
      <c r="K7" s="29" t="s">
        <v>80</v>
      </c>
      <c r="L7" s="135"/>
      <c r="M7" s="135"/>
      <c r="N7" s="29" t="s">
        <v>75</v>
      </c>
      <c r="O7" s="29" t="s">
        <v>80</v>
      </c>
      <c r="P7" s="135"/>
      <c r="Q7" s="135"/>
      <c r="R7" s="29" t="s">
        <v>75</v>
      </c>
      <c r="S7" s="29" t="s">
        <v>80</v>
      </c>
    </row>
    <row r="8" spans="1:19" ht="12.7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/>
      <c r="J8" s="29">
        <v>12</v>
      </c>
      <c r="K8" s="29">
        <v>13</v>
      </c>
      <c r="L8" s="29">
        <v>14</v>
      </c>
      <c r="M8" s="29">
        <v>15</v>
      </c>
      <c r="N8" s="29">
        <v>19</v>
      </c>
      <c r="O8" s="29">
        <v>20</v>
      </c>
      <c r="P8" s="29">
        <v>21</v>
      </c>
      <c r="Q8" s="29">
        <v>22</v>
      </c>
      <c r="R8" s="29">
        <v>26</v>
      </c>
      <c r="S8" s="29">
        <v>27</v>
      </c>
    </row>
    <row r="9" spans="1:19" ht="12.75">
      <c r="A9" s="83" t="s">
        <v>81</v>
      </c>
      <c r="B9" s="84"/>
      <c r="C9" s="84" t="s">
        <v>82</v>
      </c>
      <c r="D9" s="84" t="s">
        <v>83</v>
      </c>
      <c r="E9" s="84" t="s">
        <v>88</v>
      </c>
      <c r="F9" s="84" t="s">
        <v>85</v>
      </c>
      <c r="G9" s="85">
        <f aca="true" t="shared" si="0" ref="G9:G42">H9</f>
        <v>35765621.50000001</v>
      </c>
      <c r="H9" s="86">
        <f>H10+H11+H12+H13+H14+H15+H16+H17+H18+H19+H20+H21+H22+H23+H24+H25+H26+H27+H28+H29+H30+H31+H32+H33+H34+H35+H36+H37+H38+H39+H40+H41+H42</f>
        <v>35765621.50000001</v>
      </c>
      <c r="I9" s="86">
        <v>0</v>
      </c>
      <c r="J9" s="86"/>
      <c r="K9" s="86">
        <v>0</v>
      </c>
      <c r="L9" s="86">
        <f aca="true" t="shared" si="1" ref="L9:L23">M9</f>
        <v>35255000</v>
      </c>
      <c r="M9" s="86">
        <f>M10+M11+M12+M13+M14+M15+M16+M17+M18+M19+M20+M21+M22+M23+M24+M25+M26+M27+M28+M29+M30+M31+M32+M33+M34+M35+M36+M37+M38+M39+M40+M41+M42</f>
        <v>35255000</v>
      </c>
      <c r="N9" s="86"/>
      <c r="O9" s="86">
        <v>0</v>
      </c>
      <c r="P9" s="86">
        <f aca="true" t="shared" si="2" ref="P9:P23">Q9</f>
        <v>36590000</v>
      </c>
      <c r="Q9" s="86">
        <f>Q10+Q11+Q12+Q13+Q14+Q15+Q16+Q17+Q18+Q19+Q20+Q21+Q22+Q23+Q24+Q25+Q26+Q27+Q28+Q29+Q30+Q31+Q32+Q33+Q34+Q35+Q36+Q37+Q38+Q39+Q40+Q41+Q42</f>
        <v>36590000</v>
      </c>
      <c r="R9" s="86"/>
      <c r="S9" s="86">
        <v>0</v>
      </c>
    </row>
    <row r="10" spans="1:19" ht="39">
      <c r="A10" s="32" t="s">
        <v>86</v>
      </c>
      <c r="B10" s="33"/>
      <c r="C10" s="33" t="s">
        <v>87</v>
      </c>
      <c r="D10" s="33" t="s">
        <v>90</v>
      </c>
      <c r="E10" s="33" t="s">
        <v>88</v>
      </c>
      <c r="F10" s="33" t="s">
        <v>258</v>
      </c>
      <c r="G10" s="42">
        <f t="shared" si="0"/>
        <v>2396000</v>
      </c>
      <c r="H10" s="34">
        <v>2396000</v>
      </c>
      <c r="I10" s="34">
        <v>0</v>
      </c>
      <c r="J10" s="34">
        <v>0</v>
      </c>
      <c r="K10" s="34">
        <v>0</v>
      </c>
      <c r="L10" s="34">
        <f t="shared" si="1"/>
        <v>2495000</v>
      </c>
      <c r="M10" s="34">
        <v>2495000</v>
      </c>
      <c r="N10" s="34">
        <v>0</v>
      </c>
      <c r="O10" s="34">
        <v>0</v>
      </c>
      <c r="P10" s="34">
        <f t="shared" si="2"/>
        <v>2596000</v>
      </c>
      <c r="Q10" s="34">
        <v>2596000</v>
      </c>
      <c r="R10" s="34">
        <v>0</v>
      </c>
      <c r="S10" s="34">
        <v>0</v>
      </c>
    </row>
    <row r="11" spans="1:19" ht="39">
      <c r="A11" s="32" t="s">
        <v>86</v>
      </c>
      <c r="B11" s="33"/>
      <c r="C11" s="33" t="s">
        <v>87</v>
      </c>
      <c r="D11" s="33" t="s">
        <v>92</v>
      </c>
      <c r="E11" s="33" t="s">
        <v>88</v>
      </c>
      <c r="F11" s="33" t="s">
        <v>258</v>
      </c>
      <c r="G11" s="42">
        <f t="shared" si="0"/>
        <v>724000</v>
      </c>
      <c r="H11" s="34">
        <v>724000</v>
      </c>
      <c r="I11" s="34">
        <v>0</v>
      </c>
      <c r="J11" s="34">
        <v>0</v>
      </c>
      <c r="K11" s="34">
        <v>0</v>
      </c>
      <c r="L11" s="34">
        <f t="shared" si="1"/>
        <v>753000</v>
      </c>
      <c r="M11" s="34">
        <v>753000</v>
      </c>
      <c r="N11" s="34">
        <v>0</v>
      </c>
      <c r="O11" s="34">
        <v>0</v>
      </c>
      <c r="P11" s="34">
        <f t="shared" si="2"/>
        <v>784000</v>
      </c>
      <c r="Q11" s="34">
        <v>784000</v>
      </c>
      <c r="R11" s="34">
        <v>0</v>
      </c>
      <c r="S11" s="34">
        <v>0</v>
      </c>
    </row>
    <row r="12" spans="1:19" ht="39">
      <c r="A12" s="32" t="s">
        <v>86</v>
      </c>
      <c r="B12" s="33"/>
      <c r="C12" s="33" t="s">
        <v>87</v>
      </c>
      <c r="D12" s="33" t="s">
        <v>91</v>
      </c>
      <c r="E12" s="33" t="s">
        <v>88</v>
      </c>
      <c r="F12" s="33" t="s">
        <v>258</v>
      </c>
      <c r="G12" s="42">
        <f t="shared" si="0"/>
        <v>50000</v>
      </c>
      <c r="H12" s="34">
        <v>50000</v>
      </c>
      <c r="I12" s="34">
        <v>0</v>
      </c>
      <c r="J12" s="34">
        <v>0</v>
      </c>
      <c r="K12" s="34">
        <v>0</v>
      </c>
      <c r="L12" s="34">
        <f t="shared" si="1"/>
        <v>50000</v>
      </c>
      <c r="M12" s="34">
        <v>50000</v>
      </c>
      <c r="N12" s="34">
        <v>0</v>
      </c>
      <c r="O12" s="34">
        <v>0</v>
      </c>
      <c r="P12" s="34">
        <f t="shared" si="2"/>
        <v>50000</v>
      </c>
      <c r="Q12" s="34">
        <v>50000</v>
      </c>
      <c r="R12" s="34">
        <v>0</v>
      </c>
      <c r="S12" s="34">
        <v>0</v>
      </c>
    </row>
    <row r="13" spans="1:19" ht="39">
      <c r="A13" s="32" t="s">
        <v>86</v>
      </c>
      <c r="B13" s="33"/>
      <c r="C13" s="33" t="s">
        <v>87</v>
      </c>
      <c r="D13" s="33" t="s">
        <v>259</v>
      </c>
      <c r="E13" s="33" t="s">
        <v>88</v>
      </c>
      <c r="F13" s="33" t="s">
        <v>258</v>
      </c>
      <c r="G13" s="42">
        <f t="shared" si="0"/>
        <v>10000</v>
      </c>
      <c r="H13" s="34">
        <v>10000</v>
      </c>
      <c r="I13" s="34">
        <v>0</v>
      </c>
      <c r="J13" s="34">
        <v>0</v>
      </c>
      <c r="K13" s="34">
        <v>0</v>
      </c>
      <c r="L13" s="34">
        <f t="shared" si="1"/>
        <v>10000</v>
      </c>
      <c r="M13" s="34">
        <v>10000</v>
      </c>
      <c r="N13" s="34">
        <v>0</v>
      </c>
      <c r="O13" s="34">
        <v>0</v>
      </c>
      <c r="P13" s="34">
        <f t="shared" si="2"/>
        <v>10000</v>
      </c>
      <c r="Q13" s="34">
        <v>10000</v>
      </c>
      <c r="R13" s="34">
        <v>0</v>
      </c>
      <c r="S13" s="34">
        <v>0</v>
      </c>
    </row>
    <row r="14" spans="1:19" ht="39">
      <c r="A14" s="32" t="s">
        <v>86</v>
      </c>
      <c r="B14" s="33"/>
      <c r="C14" s="33" t="s">
        <v>87</v>
      </c>
      <c r="D14" s="33" t="s">
        <v>260</v>
      </c>
      <c r="E14" s="33" t="s">
        <v>88</v>
      </c>
      <c r="F14" s="33" t="s">
        <v>263</v>
      </c>
      <c r="G14" s="42">
        <f t="shared" si="0"/>
        <v>100000</v>
      </c>
      <c r="H14" s="34">
        <v>100000</v>
      </c>
      <c r="I14" s="34">
        <v>0</v>
      </c>
      <c r="J14" s="34">
        <v>0</v>
      </c>
      <c r="K14" s="34">
        <v>0</v>
      </c>
      <c r="L14" s="34">
        <f t="shared" si="1"/>
        <v>100000</v>
      </c>
      <c r="M14" s="34">
        <v>100000</v>
      </c>
      <c r="N14" s="34">
        <v>0</v>
      </c>
      <c r="O14" s="34">
        <v>0</v>
      </c>
      <c r="P14" s="34">
        <f t="shared" si="2"/>
        <v>100000</v>
      </c>
      <c r="Q14" s="34">
        <v>100000</v>
      </c>
      <c r="R14" s="34">
        <v>0</v>
      </c>
      <c r="S14" s="34">
        <v>0</v>
      </c>
    </row>
    <row r="15" spans="1:19" ht="39">
      <c r="A15" s="32" t="s">
        <v>86</v>
      </c>
      <c r="B15" s="33"/>
      <c r="C15" s="33" t="s">
        <v>87</v>
      </c>
      <c r="D15" s="33" t="s">
        <v>261</v>
      </c>
      <c r="E15" s="33" t="s">
        <v>88</v>
      </c>
      <c r="F15" s="33" t="s">
        <v>263</v>
      </c>
      <c r="G15" s="42">
        <f t="shared" si="0"/>
        <v>350000</v>
      </c>
      <c r="H15" s="34">
        <v>350000</v>
      </c>
      <c r="I15" s="34">
        <v>0</v>
      </c>
      <c r="J15" s="34">
        <v>0</v>
      </c>
      <c r="K15" s="34">
        <v>0</v>
      </c>
      <c r="L15" s="34">
        <f t="shared" si="1"/>
        <v>350000</v>
      </c>
      <c r="M15" s="34">
        <v>350000</v>
      </c>
      <c r="N15" s="34">
        <v>0</v>
      </c>
      <c r="O15" s="34">
        <v>0</v>
      </c>
      <c r="P15" s="34">
        <f t="shared" si="2"/>
        <v>350000</v>
      </c>
      <c r="Q15" s="34">
        <v>350000</v>
      </c>
      <c r="R15" s="34">
        <v>0</v>
      </c>
      <c r="S15" s="34">
        <v>0</v>
      </c>
    </row>
    <row r="16" spans="1:19" ht="39">
      <c r="A16" s="32" t="s">
        <v>86</v>
      </c>
      <c r="B16" s="33"/>
      <c r="C16" s="33" t="s">
        <v>87</v>
      </c>
      <c r="D16" s="33" t="s">
        <v>261</v>
      </c>
      <c r="E16" s="33" t="s">
        <v>88</v>
      </c>
      <c r="F16" s="33" t="s">
        <v>262</v>
      </c>
      <c r="G16" s="42">
        <f t="shared" si="0"/>
        <v>200000</v>
      </c>
      <c r="H16" s="34">
        <v>200000</v>
      </c>
      <c r="I16" s="34">
        <v>0</v>
      </c>
      <c r="J16" s="34">
        <v>0</v>
      </c>
      <c r="K16" s="34">
        <v>0</v>
      </c>
      <c r="L16" s="34">
        <f t="shared" si="1"/>
        <v>200000</v>
      </c>
      <c r="M16" s="34">
        <v>200000</v>
      </c>
      <c r="N16" s="34">
        <v>0</v>
      </c>
      <c r="O16" s="34">
        <v>0</v>
      </c>
      <c r="P16" s="34">
        <f t="shared" si="2"/>
        <v>200000</v>
      </c>
      <c r="Q16" s="34">
        <v>200000</v>
      </c>
      <c r="R16" s="34">
        <v>0</v>
      </c>
      <c r="S16" s="34">
        <v>0</v>
      </c>
    </row>
    <row r="17" spans="1:19" ht="39">
      <c r="A17" s="32" t="s">
        <v>86</v>
      </c>
      <c r="B17" s="33"/>
      <c r="C17" s="33" t="s">
        <v>87</v>
      </c>
      <c r="D17" s="33" t="s">
        <v>261</v>
      </c>
      <c r="E17" s="33" t="s">
        <v>88</v>
      </c>
      <c r="F17" s="33" t="s">
        <v>114</v>
      </c>
      <c r="G17" s="42">
        <f t="shared" si="0"/>
        <v>2332561.19</v>
      </c>
      <c r="H17" s="34">
        <v>2332561.19</v>
      </c>
      <c r="I17" s="34">
        <v>0</v>
      </c>
      <c r="J17" s="34">
        <v>0</v>
      </c>
      <c r="K17" s="34">
        <v>0</v>
      </c>
      <c r="L17" s="34">
        <f t="shared" si="1"/>
        <v>1499000</v>
      </c>
      <c r="M17" s="34">
        <v>1499000</v>
      </c>
      <c r="N17" s="34">
        <v>0</v>
      </c>
      <c r="O17" s="34">
        <v>0</v>
      </c>
      <c r="P17" s="34">
        <f t="shared" si="2"/>
        <v>1499000</v>
      </c>
      <c r="Q17" s="34">
        <v>1499000</v>
      </c>
      <c r="R17" s="34">
        <v>0</v>
      </c>
      <c r="S17" s="34">
        <v>0</v>
      </c>
    </row>
    <row r="18" spans="1:19" ht="39">
      <c r="A18" s="32" t="s">
        <v>86</v>
      </c>
      <c r="B18" s="33"/>
      <c r="C18" s="33" t="s">
        <v>87</v>
      </c>
      <c r="D18" s="33" t="s">
        <v>90</v>
      </c>
      <c r="E18" s="33" t="s">
        <v>88</v>
      </c>
      <c r="F18" s="33" t="s">
        <v>266</v>
      </c>
      <c r="G18" s="42">
        <f t="shared" si="0"/>
        <v>19936291.07</v>
      </c>
      <c r="H18" s="34">
        <v>19936291.07</v>
      </c>
      <c r="I18" s="34">
        <v>0</v>
      </c>
      <c r="J18" s="34">
        <v>0</v>
      </c>
      <c r="K18" s="34">
        <v>0</v>
      </c>
      <c r="L18" s="34">
        <f t="shared" si="1"/>
        <v>20454000</v>
      </c>
      <c r="M18" s="34">
        <v>20454000</v>
      </c>
      <c r="N18" s="34">
        <v>0</v>
      </c>
      <c r="O18" s="34">
        <v>0</v>
      </c>
      <c r="P18" s="34">
        <f t="shared" si="2"/>
        <v>21378000</v>
      </c>
      <c r="Q18" s="34">
        <v>21378000</v>
      </c>
      <c r="R18" s="34">
        <v>0</v>
      </c>
      <c r="S18" s="34">
        <v>0</v>
      </c>
    </row>
    <row r="19" spans="1:19" ht="39">
      <c r="A19" s="32" t="s">
        <v>86</v>
      </c>
      <c r="B19" s="33"/>
      <c r="C19" s="33" t="s">
        <v>87</v>
      </c>
      <c r="D19" s="33" t="s">
        <v>92</v>
      </c>
      <c r="E19" s="33" t="s">
        <v>88</v>
      </c>
      <c r="F19" s="33" t="s">
        <v>266</v>
      </c>
      <c r="G19" s="42">
        <f t="shared" si="0"/>
        <v>6181080.76</v>
      </c>
      <c r="H19" s="34">
        <v>6181080.76</v>
      </c>
      <c r="I19" s="34">
        <v>0</v>
      </c>
      <c r="J19" s="34">
        <v>0</v>
      </c>
      <c r="K19" s="34">
        <v>0</v>
      </c>
      <c r="L19" s="34">
        <f t="shared" si="1"/>
        <v>6177000</v>
      </c>
      <c r="M19" s="34">
        <v>6177000</v>
      </c>
      <c r="N19" s="34">
        <v>0</v>
      </c>
      <c r="O19" s="34">
        <v>0</v>
      </c>
      <c r="P19" s="34">
        <f t="shared" si="2"/>
        <v>6456000</v>
      </c>
      <c r="Q19" s="34">
        <v>6456000</v>
      </c>
      <c r="R19" s="34">
        <v>0</v>
      </c>
      <c r="S19" s="34">
        <v>0</v>
      </c>
    </row>
    <row r="20" spans="1:19" ht="39">
      <c r="A20" s="32" t="s">
        <v>86</v>
      </c>
      <c r="B20" s="33"/>
      <c r="C20" s="33" t="s">
        <v>87</v>
      </c>
      <c r="D20" s="33" t="s">
        <v>91</v>
      </c>
      <c r="E20" s="33" t="s">
        <v>88</v>
      </c>
      <c r="F20" s="33" t="s">
        <v>266</v>
      </c>
      <c r="G20" s="42">
        <f t="shared" si="0"/>
        <v>18000</v>
      </c>
      <c r="H20" s="34">
        <v>18000</v>
      </c>
      <c r="I20" s="34">
        <v>0</v>
      </c>
      <c r="J20" s="34">
        <v>0</v>
      </c>
      <c r="K20" s="34">
        <v>0</v>
      </c>
      <c r="L20" s="34">
        <f t="shared" si="1"/>
        <v>18000</v>
      </c>
      <c r="M20" s="34">
        <v>18000</v>
      </c>
      <c r="N20" s="34">
        <v>0</v>
      </c>
      <c r="O20" s="34">
        <v>0</v>
      </c>
      <c r="P20" s="34">
        <f t="shared" si="2"/>
        <v>18000</v>
      </c>
      <c r="Q20" s="34">
        <v>18000</v>
      </c>
      <c r="R20" s="34">
        <v>0</v>
      </c>
      <c r="S20" s="34">
        <v>0</v>
      </c>
    </row>
    <row r="21" spans="1:19" ht="39">
      <c r="A21" s="32" t="s">
        <v>86</v>
      </c>
      <c r="B21" s="33"/>
      <c r="C21" s="33" t="s">
        <v>87</v>
      </c>
      <c r="D21" s="33" t="s">
        <v>93</v>
      </c>
      <c r="E21" s="33" t="s">
        <v>88</v>
      </c>
      <c r="F21" s="33" t="s">
        <v>266</v>
      </c>
      <c r="G21" s="42">
        <f t="shared" si="0"/>
        <v>125869.92</v>
      </c>
      <c r="H21" s="34">
        <v>125869.92</v>
      </c>
      <c r="I21" s="34">
        <v>0</v>
      </c>
      <c r="J21" s="34">
        <v>0</v>
      </c>
      <c r="K21" s="34">
        <v>0</v>
      </c>
      <c r="L21" s="34">
        <f t="shared" si="1"/>
        <v>99000</v>
      </c>
      <c r="M21" s="34">
        <v>99000</v>
      </c>
      <c r="N21" s="34">
        <v>0</v>
      </c>
      <c r="O21" s="34">
        <v>0</v>
      </c>
      <c r="P21" s="34">
        <f t="shared" si="2"/>
        <v>99000</v>
      </c>
      <c r="Q21" s="34">
        <v>99000</v>
      </c>
      <c r="R21" s="34">
        <v>0</v>
      </c>
      <c r="S21" s="34">
        <v>0</v>
      </c>
    </row>
    <row r="22" spans="1:19" ht="39">
      <c r="A22" s="32" t="s">
        <v>86</v>
      </c>
      <c r="B22" s="33"/>
      <c r="C22" s="33" t="s">
        <v>87</v>
      </c>
      <c r="D22" s="33" t="s">
        <v>267</v>
      </c>
      <c r="E22" s="33" t="s">
        <v>88</v>
      </c>
      <c r="F22" s="33" t="s">
        <v>266</v>
      </c>
      <c r="G22" s="42">
        <f t="shared" si="0"/>
        <v>97047.1</v>
      </c>
      <c r="H22" s="34">
        <v>97047.1</v>
      </c>
      <c r="I22" s="34">
        <v>0</v>
      </c>
      <c r="J22" s="34">
        <v>0</v>
      </c>
      <c r="K22" s="34">
        <v>0</v>
      </c>
      <c r="L22" s="34">
        <f t="shared" si="1"/>
        <v>84000</v>
      </c>
      <c r="M22" s="34">
        <v>84000</v>
      </c>
      <c r="N22" s="34">
        <v>0</v>
      </c>
      <c r="O22" s="34">
        <v>0</v>
      </c>
      <c r="P22" s="34">
        <f t="shared" si="2"/>
        <v>84000</v>
      </c>
      <c r="Q22" s="34">
        <v>84000</v>
      </c>
      <c r="R22" s="34">
        <v>0</v>
      </c>
      <c r="S22" s="34">
        <v>0</v>
      </c>
    </row>
    <row r="23" spans="1:19" ht="39">
      <c r="A23" s="32" t="s">
        <v>86</v>
      </c>
      <c r="B23" s="33"/>
      <c r="C23" s="33" t="s">
        <v>87</v>
      </c>
      <c r="D23" s="33" t="s">
        <v>97</v>
      </c>
      <c r="E23" s="33" t="s">
        <v>88</v>
      </c>
      <c r="F23" s="33" t="s">
        <v>266</v>
      </c>
      <c r="G23" s="42">
        <f t="shared" si="0"/>
        <v>48355.9</v>
      </c>
      <c r="H23" s="34">
        <v>48355.9</v>
      </c>
      <c r="I23" s="34">
        <v>0</v>
      </c>
      <c r="J23" s="34">
        <v>0</v>
      </c>
      <c r="K23" s="34">
        <v>0</v>
      </c>
      <c r="L23" s="34">
        <f t="shared" si="1"/>
        <v>23000</v>
      </c>
      <c r="M23" s="34">
        <v>23000</v>
      </c>
      <c r="N23" s="34">
        <v>0</v>
      </c>
      <c r="O23" s="34">
        <v>0</v>
      </c>
      <c r="P23" s="34">
        <f t="shared" si="2"/>
        <v>23000</v>
      </c>
      <c r="Q23" s="34">
        <v>23000</v>
      </c>
      <c r="R23" s="34">
        <v>0</v>
      </c>
      <c r="S23" s="34">
        <v>0</v>
      </c>
    </row>
    <row r="24" spans="1:19" ht="39">
      <c r="A24" s="32" t="s">
        <v>86</v>
      </c>
      <c r="B24" s="33"/>
      <c r="C24" s="33" t="s">
        <v>87</v>
      </c>
      <c r="D24" s="33" t="s">
        <v>259</v>
      </c>
      <c r="E24" s="33" t="s">
        <v>88</v>
      </c>
      <c r="F24" s="33" t="s">
        <v>266</v>
      </c>
      <c r="G24" s="42">
        <f t="shared" si="0"/>
        <v>5020</v>
      </c>
      <c r="H24" s="34">
        <v>5020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ht="39">
      <c r="A25" s="32" t="s">
        <v>86</v>
      </c>
      <c r="B25" s="33"/>
      <c r="C25" s="33" t="s">
        <v>87</v>
      </c>
      <c r="D25" s="33" t="s">
        <v>268</v>
      </c>
      <c r="E25" s="33" t="s">
        <v>88</v>
      </c>
      <c r="F25" s="33" t="s">
        <v>266</v>
      </c>
      <c r="G25" s="42">
        <f t="shared" si="0"/>
        <v>12087.55</v>
      </c>
      <c r="H25" s="34">
        <v>12087.55</v>
      </c>
      <c r="I25" s="34">
        <v>0</v>
      </c>
      <c r="J25" s="34">
        <v>0</v>
      </c>
      <c r="K25" s="34">
        <v>0</v>
      </c>
      <c r="L25" s="34">
        <f>M25</f>
        <v>9000</v>
      </c>
      <c r="M25" s="34">
        <v>9000</v>
      </c>
      <c r="N25" s="34">
        <v>0</v>
      </c>
      <c r="O25" s="34">
        <v>0</v>
      </c>
      <c r="P25" s="34">
        <f>Q25</f>
        <v>9000</v>
      </c>
      <c r="Q25" s="34">
        <v>9000</v>
      </c>
      <c r="R25" s="34">
        <v>0</v>
      </c>
      <c r="S25" s="34">
        <v>0</v>
      </c>
    </row>
    <row r="26" spans="1:19" ht="39">
      <c r="A26" s="32" t="s">
        <v>86</v>
      </c>
      <c r="B26" s="33"/>
      <c r="C26" s="33" t="s">
        <v>87</v>
      </c>
      <c r="D26" s="33" t="s">
        <v>100</v>
      </c>
      <c r="E26" s="33" t="s">
        <v>88</v>
      </c>
      <c r="F26" s="33" t="s">
        <v>266</v>
      </c>
      <c r="G26" s="42">
        <f t="shared" si="0"/>
        <v>998567.68</v>
      </c>
      <c r="H26" s="34">
        <v>998567.68</v>
      </c>
      <c r="I26" s="34">
        <v>0</v>
      </c>
      <c r="J26" s="34">
        <v>0</v>
      </c>
      <c r="K26" s="34">
        <v>0</v>
      </c>
      <c r="L26" s="34">
        <f>M26</f>
        <v>714000</v>
      </c>
      <c r="M26" s="34">
        <v>714000</v>
      </c>
      <c r="N26" s="34">
        <v>0</v>
      </c>
      <c r="O26" s="34">
        <v>0</v>
      </c>
      <c r="P26" s="34">
        <f>Q26</f>
        <v>714000</v>
      </c>
      <c r="Q26" s="34">
        <v>714000</v>
      </c>
      <c r="R26" s="34">
        <v>0</v>
      </c>
      <c r="S26" s="34">
        <v>0</v>
      </c>
    </row>
    <row r="27" spans="1:19" ht="39">
      <c r="A27" s="32" t="s">
        <v>86</v>
      </c>
      <c r="B27" s="33"/>
      <c r="C27" s="33" t="s">
        <v>87</v>
      </c>
      <c r="D27" s="33" t="s">
        <v>269</v>
      </c>
      <c r="E27" s="33" t="s">
        <v>88</v>
      </c>
      <c r="F27" s="33" t="s">
        <v>266</v>
      </c>
      <c r="G27" s="42">
        <f t="shared" si="0"/>
        <v>139078.17</v>
      </c>
      <c r="H27" s="34">
        <v>139078.17</v>
      </c>
      <c r="I27" s="34">
        <v>0</v>
      </c>
      <c r="J27" s="34">
        <v>0</v>
      </c>
      <c r="K27" s="34">
        <v>0</v>
      </c>
      <c r="L27" s="34">
        <f>M27</f>
        <v>138000</v>
      </c>
      <c r="M27" s="34">
        <v>138000</v>
      </c>
      <c r="N27" s="34">
        <v>0</v>
      </c>
      <c r="O27" s="34">
        <v>0</v>
      </c>
      <c r="P27" s="34">
        <f>Q27</f>
        <v>138000</v>
      </c>
      <c r="Q27" s="34">
        <v>138000</v>
      </c>
      <c r="R27" s="34">
        <v>0</v>
      </c>
      <c r="S27" s="34">
        <v>0</v>
      </c>
    </row>
    <row r="28" spans="1:19" ht="39">
      <c r="A28" s="32" t="s">
        <v>86</v>
      </c>
      <c r="B28" s="33"/>
      <c r="C28" s="33" t="s">
        <v>87</v>
      </c>
      <c r="D28" s="33" t="s">
        <v>270</v>
      </c>
      <c r="E28" s="33" t="s">
        <v>88</v>
      </c>
      <c r="F28" s="33" t="s">
        <v>266</v>
      </c>
      <c r="G28" s="42">
        <f t="shared" si="0"/>
        <v>233884.54</v>
      </c>
      <c r="H28" s="34">
        <v>233884.54</v>
      </c>
      <c r="I28" s="34">
        <v>0</v>
      </c>
      <c r="J28" s="34">
        <v>0</v>
      </c>
      <c r="K28" s="34">
        <v>0</v>
      </c>
      <c r="L28" s="34">
        <f>M28</f>
        <v>250000</v>
      </c>
      <c r="M28" s="34">
        <v>250000</v>
      </c>
      <c r="N28" s="34">
        <v>0</v>
      </c>
      <c r="O28" s="34">
        <v>0</v>
      </c>
      <c r="P28" s="34">
        <f>Q28</f>
        <v>250000</v>
      </c>
      <c r="Q28" s="34">
        <v>250000</v>
      </c>
      <c r="R28" s="34">
        <v>0</v>
      </c>
      <c r="S28" s="34">
        <v>0</v>
      </c>
    </row>
    <row r="29" spans="1:19" ht="39">
      <c r="A29" s="32" t="s">
        <v>86</v>
      </c>
      <c r="B29" s="33"/>
      <c r="C29" s="33" t="s">
        <v>87</v>
      </c>
      <c r="D29" s="33" t="s">
        <v>271</v>
      </c>
      <c r="E29" s="33" t="s">
        <v>88</v>
      </c>
      <c r="F29" s="33" t="s">
        <v>266</v>
      </c>
      <c r="G29" s="42">
        <f t="shared" si="0"/>
        <v>85000</v>
      </c>
      <c r="H29" s="34">
        <v>85000</v>
      </c>
      <c r="I29" s="34">
        <v>0</v>
      </c>
      <c r="J29" s="34">
        <v>0</v>
      </c>
      <c r="K29" s="34">
        <v>0</v>
      </c>
      <c r="L29" s="34">
        <f>M29</f>
        <v>20000</v>
      </c>
      <c r="M29" s="34">
        <v>20000</v>
      </c>
      <c r="N29" s="34">
        <v>0</v>
      </c>
      <c r="O29" s="34">
        <v>0</v>
      </c>
      <c r="P29" s="34">
        <f>Q29</f>
        <v>20000</v>
      </c>
      <c r="Q29" s="34">
        <v>20000</v>
      </c>
      <c r="R29" s="34">
        <v>0</v>
      </c>
      <c r="S29" s="34">
        <v>0</v>
      </c>
    </row>
    <row r="30" spans="1:19" ht="39">
      <c r="A30" s="32" t="s">
        <v>86</v>
      </c>
      <c r="B30" s="33"/>
      <c r="C30" s="33" t="s">
        <v>87</v>
      </c>
      <c r="D30" s="33" t="s">
        <v>272</v>
      </c>
      <c r="E30" s="33" t="s">
        <v>88</v>
      </c>
      <c r="F30" s="33" t="s">
        <v>266</v>
      </c>
      <c r="G30" s="42">
        <f t="shared" si="0"/>
        <v>2032.22</v>
      </c>
      <c r="H30" s="34">
        <v>2032.22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</row>
    <row r="31" spans="1:19" ht="39">
      <c r="A31" s="32" t="s">
        <v>86</v>
      </c>
      <c r="B31" s="33"/>
      <c r="C31" s="33" t="s">
        <v>87</v>
      </c>
      <c r="D31" s="33" t="s">
        <v>106</v>
      </c>
      <c r="E31" s="33" t="s">
        <v>88</v>
      </c>
      <c r="F31" s="33" t="s">
        <v>266</v>
      </c>
      <c r="G31" s="42">
        <f t="shared" si="0"/>
        <v>35055</v>
      </c>
      <c r="H31" s="34">
        <v>35055</v>
      </c>
      <c r="I31" s="34">
        <v>0</v>
      </c>
      <c r="J31" s="34">
        <v>0</v>
      </c>
      <c r="K31" s="34">
        <v>0</v>
      </c>
      <c r="L31" s="34">
        <f>M31</f>
        <v>10000</v>
      </c>
      <c r="M31" s="34">
        <v>10000</v>
      </c>
      <c r="N31" s="34">
        <v>0</v>
      </c>
      <c r="O31" s="34">
        <v>0</v>
      </c>
      <c r="P31" s="34">
        <f>Q31</f>
        <v>10000</v>
      </c>
      <c r="Q31" s="34">
        <v>10000</v>
      </c>
      <c r="R31" s="34">
        <v>0</v>
      </c>
      <c r="S31" s="34">
        <v>0</v>
      </c>
    </row>
    <row r="32" spans="1:19" ht="39">
      <c r="A32" s="32" t="s">
        <v>86</v>
      </c>
      <c r="B32" s="33"/>
      <c r="C32" s="33" t="s">
        <v>87</v>
      </c>
      <c r="D32" s="33" t="s">
        <v>273</v>
      </c>
      <c r="E32" s="33" t="s">
        <v>88</v>
      </c>
      <c r="F32" s="33" t="s">
        <v>266</v>
      </c>
      <c r="G32" s="42">
        <f t="shared" si="0"/>
        <v>126834</v>
      </c>
      <c r="H32" s="34">
        <v>126834</v>
      </c>
      <c r="I32" s="34">
        <v>0</v>
      </c>
      <c r="J32" s="34">
        <v>0</v>
      </c>
      <c r="K32" s="34">
        <v>0</v>
      </c>
      <c r="L32" s="34">
        <f>M32</f>
        <v>128000</v>
      </c>
      <c r="M32" s="34">
        <v>128000</v>
      </c>
      <c r="N32" s="34">
        <v>0</v>
      </c>
      <c r="O32" s="34">
        <v>0</v>
      </c>
      <c r="P32" s="34">
        <f>Q32</f>
        <v>128000</v>
      </c>
      <c r="Q32" s="34">
        <v>128000</v>
      </c>
      <c r="R32" s="34">
        <v>0</v>
      </c>
      <c r="S32" s="34">
        <v>0</v>
      </c>
    </row>
    <row r="33" spans="1:19" ht="39">
      <c r="A33" s="32" t="s">
        <v>86</v>
      </c>
      <c r="B33" s="33"/>
      <c r="C33" s="33" t="s">
        <v>87</v>
      </c>
      <c r="D33" s="33" t="s">
        <v>108</v>
      </c>
      <c r="E33" s="33" t="s">
        <v>88</v>
      </c>
      <c r="F33" s="33" t="s">
        <v>266</v>
      </c>
      <c r="G33" s="42">
        <f t="shared" si="0"/>
        <v>659316.28</v>
      </c>
      <c r="H33" s="34">
        <v>659316.28</v>
      </c>
      <c r="I33" s="34">
        <v>0</v>
      </c>
      <c r="J33" s="34">
        <v>0</v>
      </c>
      <c r="K33" s="34">
        <v>0</v>
      </c>
      <c r="L33" s="34">
        <f>M33</f>
        <v>655000</v>
      </c>
      <c r="M33" s="34">
        <v>655000</v>
      </c>
      <c r="N33" s="34">
        <v>0</v>
      </c>
      <c r="O33" s="34">
        <v>0</v>
      </c>
      <c r="P33" s="34">
        <f>Q33</f>
        <v>655000</v>
      </c>
      <c r="Q33" s="34">
        <v>655000</v>
      </c>
      <c r="R33" s="34">
        <v>0</v>
      </c>
      <c r="S33" s="34">
        <v>0</v>
      </c>
    </row>
    <row r="34" spans="1:19" ht="39">
      <c r="A34" s="32" t="s">
        <v>86</v>
      </c>
      <c r="B34" s="33"/>
      <c r="C34" s="33" t="s">
        <v>87</v>
      </c>
      <c r="D34" s="33" t="s">
        <v>274</v>
      </c>
      <c r="E34" s="33" t="s">
        <v>88</v>
      </c>
      <c r="F34" s="33" t="s">
        <v>266</v>
      </c>
      <c r="G34" s="42">
        <f t="shared" si="0"/>
        <v>22629.13</v>
      </c>
      <c r="H34" s="34">
        <v>22629.13</v>
      </c>
      <c r="I34" s="34">
        <v>0</v>
      </c>
      <c r="J34" s="34">
        <v>0</v>
      </c>
      <c r="K34" s="34">
        <v>0</v>
      </c>
      <c r="L34" s="34">
        <v>18000</v>
      </c>
      <c r="M34" s="34">
        <v>18000</v>
      </c>
      <c r="N34" s="34">
        <v>0</v>
      </c>
      <c r="O34" s="34">
        <v>0</v>
      </c>
      <c r="P34" s="34">
        <v>18000</v>
      </c>
      <c r="Q34" s="34">
        <v>18000</v>
      </c>
      <c r="R34" s="34">
        <v>0</v>
      </c>
      <c r="S34" s="34">
        <v>0</v>
      </c>
    </row>
    <row r="35" spans="1:19" ht="39">
      <c r="A35" s="32" t="s">
        <v>86</v>
      </c>
      <c r="B35" s="33"/>
      <c r="C35" s="33" t="s">
        <v>87</v>
      </c>
      <c r="D35" s="33" t="s">
        <v>118</v>
      </c>
      <c r="E35" s="33" t="s">
        <v>88</v>
      </c>
      <c r="F35" s="33" t="s">
        <v>266</v>
      </c>
      <c r="G35" s="42">
        <f t="shared" si="0"/>
        <v>18000.81</v>
      </c>
      <c r="H35" s="34">
        <v>18000.81</v>
      </c>
      <c r="I35" s="34">
        <v>0</v>
      </c>
      <c r="J35" s="34">
        <v>0</v>
      </c>
      <c r="K35" s="34">
        <v>0</v>
      </c>
      <c r="L35" s="34">
        <v>18000</v>
      </c>
      <c r="M35" s="34">
        <v>18000</v>
      </c>
      <c r="N35" s="34">
        <v>0</v>
      </c>
      <c r="O35" s="34">
        <v>0</v>
      </c>
      <c r="P35" s="34">
        <v>18000</v>
      </c>
      <c r="Q35" s="34">
        <v>18000</v>
      </c>
      <c r="R35" s="34">
        <v>0</v>
      </c>
      <c r="S35" s="34">
        <v>0</v>
      </c>
    </row>
    <row r="36" spans="1:19" ht="39">
      <c r="A36" s="32" t="s">
        <v>86</v>
      </c>
      <c r="B36" s="33"/>
      <c r="C36" s="33" t="s">
        <v>87</v>
      </c>
      <c r="D36" s="33" t="s">
        <v>120</v>
      </c>
      <c r="E36" s="33" t="s">
        <v>88</v>
      </c>
      <c r="F36" s="33" t="s">
        <v>266</v>
      </c>
      <c r="G36" s="42">
        <f t="shared" si="0"/>
        <v>10000</v>
      </c>
      <c r="H36" s="34">
        <v>10000</v>
      </c>
      <c r="I36" s="34">
        <v>0</v>
      </c>
      <c r="J36" s="34">
        <v>0</v>
      </c>
      <c r="K36" s="34">
        <v>0</v>
      </c>
      <c r="L36" s="34">
        <f aca="true" t="shared" si="3" ref="L36:L42">M36</f>
        <v>133000</v>
      </c>
      <c r="M36" s="34">
        <v>133000</v>
      </c>
      <c r="N36" s="34">
        <v>0</v>
      </c>
      <c r="O36" s="34">
        <v>0</v>
      </c>
      <c r="P36" s="34">
        <f aca="true" t="shared" si="4" ref="P36:P42">Q36</f>
        <v>133000</v>
      </c>
      <c r="Q36" s="34">
        <v>133000</v>
      </c>
      <c r="R36" s="34">
        <v>0</v>
      </c>
      <c r="S36" s="34">
        <v>0</v>
      </c>
    </row>
    <row r="37" spans="1:19" ht="39">
      <c r="A37" s="32" t="s">
        <v>86</v>
      </c>
      <c r="B37" s="33"/>
      <c r="C37" s="33" t="s">
        <v>87</v>
      </c>
      <c r="D37" s="33" t="s">
        <v>275</v>
      </c>
      <c r="E37" s="33" t="s">
        <v>88</v>
      </c>
      <c r="F37" s="33" t="s">
        <v>266</v>
      </c>
      <c r="G37" s="42">
        <f t="shared" si="0"/>
        <v>4000</v>
      </c>
      <c r="H37" s="34">
        <v>4000</v>
      </c>
      <c r="I37" s="34">
        <v>0</v>
      </c>
      <c r="J37" s="34">
        <v>0</v>
      </c>
      <c r="K37" s="34">
        <v>0</v>
      </c>
      <c r="L37" s="34">
        <f t="shared" si="3"/>
        <v>4000</v>
      </c>
      <c r="M37" s="34">
        <v>4000</v>
      </c>
      <c r="N37" s="34">
        <v>0</v>
      </c>
      <c r="O37" s="34">
        <v>0</v>
      </c>
      <c r="P37" s="34">
        <f t="shared" si="4"/>
        <v>4000</v>
      </c>
      <c r="Q37" s="34">
        <v>4000</v>
      </c>
      <c r="R37" s="34">
        <v>0</v>
      </c>
      <c r="S37" s="34">
        <v>0</v>
      </c>
    </row>
    <row r="38" spans="1:19" ht="39">
      <c r="A38" s="32" t="s">
        <v>86</v>
      </c>
      <c r="B38" s="33"/>
      <c r="C38" s="33" t="s">
        <v>87</v>
      </c>
      <c r="D38" s="33" t="s">
        <v>264</v>
      </c>
      <c r="E38" s="33" t="s">
        <v>88</v>
      </c>
      <c r="F38" s="33" t="s">
        <v>266</v>
      </c>
      <c r="G38" s="42">
        <f t="shared" si="0"/>
        <v>121187.7</v>
      </c>
      <c r="H38" s="34">
        <v>121187.7</v>
      </c>
      <c r="I38" s="34">
        <v>0</v>
      </c>
      <c r="J38" s="34">
        <v>0</v>
      </c>
      <c r="K38" s="34">
        <v>0</v>
      </c>
      <c r="L38" s="34">
        <f t="shared" si="3"/>
        <v>108000</v>
      </c>
      <c r="M38" s="34">
        <v>108000</v>
      </c>
      <c r="N38" s="34">
        <v>0</v>
      </c>
      <c r="O38" s="34">
        <v>0</v>
      </c>
      <c r="P38" s="34">
        <f t="shared" si="4"/>
        <v>108000</v>
      </c>
      <c r="Q38" s="34">
        <v>108000</v>
      </c>
      <c r="R38" s="34">
        <v>0</v>
      </c>
      <c r="S38" s="34">
        <v>0</v>
      </c>
    </row>
    <row r="39" spans="1:19" ht="39">
      <c r="A39" s="32" t="s">
        <v>86</v>
      </c>
      <c r="B39" s="33"/>
      <c r="C39" s="33" t="s">
        <v>87</v>
      </c>
      <c r="D39" s="33" t="s">
        <v>123</v>
      </c>
      <c r="E39" s="33" t="s">
        <v>88</v>
      </c>
      <c r="F39" s="33" t="s">
        <v>266</v>
      </c>
      <c r="G39" s="42">
        <f t="shared" si="0"/>
        <v>386872.12</v>
      </c>
      <c r="H39" s="34">
        <v>386872.12</v>
      </c>
      <c r="I39" s="34">
        <v>0</v>
      </c>
      <c r="J39" s="34">
        <v>0</v>
      </c>
      <c r="K39" s="34">
        <v>0</v>
      </c>
      <c r="L39" s="34">
        <f t="shared" si="3"/>
        <v>375000</v>
      </c>
      <c r="M39" s="34">
        <v>375000</v>
      </c>
      <c r="N39" s="34">
        <v>0</v>
      </c>
      <c r="O39" s="34">
        <v>0</v>
      </c>
      <c r="P39" s="34">
        <f t="shared" si="4"/>
        <v>375000</v>
      </c>
      <c r="Q39" s="34">
        <v>375000</v>
      </c>
      <c r="R39" s="34">
        <v>0</v>
      </c>
      <c r="S39" s="34">
        <v>0</v>
      </c>
    </row>
    <row r="40" spans="1:19" ht="39">
      <c r="A40" s="32" t="s">
        <v>86</v>
      </c>
      <c r="B40" s="33"/>
      <c r="C40" s="33" t="s">
        <v>87</v>
      </c>
      <c r="D40" s="33" t="s">
        <v>124</v>
      </c>
      <c r="E40" s="33" t="s">
        <v>88</v>
      </c>
      <c r="F40" s="33" t="s">
        <v>266</v>
      </c>
      <c r="G40" s="42">
        <f t="shared" si="0"/>
        <v>202092.64</v>
      </c>
      <c r="H40" s="34">
        <v>202092.64</v>
      </c>
      <c r="I40" s="34">
        <v>0</v>
      </c>
      <c r="J40" s="34">
        <v>0</v>
      </c>
      <c r="K40" s="34">
        <v>0</v>
      </c>
      <c r="L40" s="34">
        <f t="shared" si="3"/>
        <v>200000</v>
      </c>
      <c r="M40" s="34">
        <v>200000</v>
      </c>
      <c r="N40" s="34">
        <v>0</v>
      </c>
      <c r="O40" s="34">
        <v>0</v>
      </c>
      <c r="P40" s="34">
        <f t="shared" si="4"/>
        <v>200000</v>
      </c>
      <c r="Q40" s="34">
        <v>200000</v>
      </c>
      <c r="R40" s="34">
        <v>0</v>
      </c>
      <c r="S40" s="34">
        <v>0</v>
      </c>
    </row>
    <row r="41" spans="1:19" ht="39">
      <c r="A41" s="32" t="s">
        <v>86</v>
      </c>
      <c r="B41" s="33"/>
      <c r="C41" s="33" t="s">
        <v>87</v>
      </c>
      <c r="D41" s="33" t="s">
        <v>276</v>
      </c>
      <c r="E41" s="33" t="s">
        <v>88</v>
      </c>
      <c r="F41" s="33" t="s">
        <v>266</v>
      </c>
      <c r="G41" s="42">
        <f t="shared" si="0"/>
        <v>71757.72</v>
      </c>
      <c r="H41" s="34">
        <v>71757.72</v>
      </c>
      <c r="I41" s="34">
        <v>0</v>
      </c>
      <c r="J41" s="34">
        <v>0</v>
      </c>
      <c r="K41" s="34">
        <v>0</v>
      </c>
      <c r="L41" s="34">
        <f t="shared" si="3"/>
        <v>100000</v>
      </c>
      <c r="M41" s="34">
        <v>100000</v>
      </c>
      <c r="N41" s="34">
        <v>0</v>
      </c>
      <c r="O41" s="34">
        <v>0</v>
      </c>
      <c r="P41" s="34">
        <f t="shared" si="4"/>
        <v>100000</v>
      </c>
      <c r="Q41" s="34">
        <v>100000</v>
      </c>
      <c r="R41" s="34">
        <v>0</v>
      </c>
      <c r="S41" s="34">
        <v>0</v>
      </c>
    </row>
    <row r="42" spans="1:19" ht="39">
      <c r="A42" s="32" t="s">
        <v>86</v>
      </c>
      <c r="B42" s="33"/>
      <c r="C42" s="33" t="s">
        <v>87</v>
      </c>
      <c r="D42" s="33" t="s">
        <v>265</v>
      </c>
      <c r="E42" s="33" t="s">
        <v>88</v>
      </c>
      <c r="F42" s="33" t="s">
        <v>266</v>
      </c>
      <c r="G42" s="42">
        <f t="shared" si="0"/>
        <v>63000</v>
      </c>
      <c r="H42" s="34">
        <v>63000</v>
      </c>
      <c r="I42" s="34">
        <v>0</v>
      </c>
      <c r="J42" s="34">
        <v>0</v>
      </c>
      <c r="K42" s="34">
        <v>0</v>
      </c>
      <c r="L42" s="34">
        <f t="shared" si="3"/>
        <v>63000</v>
      </c>
      <c r="M42" s="34">
        <v>63000</v>
      </c>
      <c r="N42" s="34">
        <v>0</v>
      </c>
      <c r="O42" s="34">
        <v>0</v>
      </c>
      <c r="P42" s="34">
        <f t="shared" si="4"/>
        <v>63000</v>
      </c>
      <c r="Q42" s="34">
        <v>63000</v>
      </c>
      <c r="R42" s="34">
        <v>0</v>
      </c>
      <c r="S42" s="34">
        <v>0</v>
      </c>
    </row>
    <row r="43" spans="1:19" s="94" customFormat="1" ht="12.75">
      <c r="A43" s="83" t="s">
        <v>127</v>
      </c>
      <c r="B43" s="84"/>
      <c r="C43" s="84" t="s">
        <v>82</v>
      </c>
      <c r="D43" s="84" t="s">
        <v>83</v>
      </c>
      <c r="E43" s="84" t="s">
        <v>84</v>
      </c>
      <c r="F43" s="84" t="s">
        <v>85</v>
      </c>
      <c r="G43" s="85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</row>
    <row r="44" spans="1:19" ht="12.75">
      <c r="A44" s="32" t="s">
        <v>128</v>
      </c>
      <c r="B44" s="33"/>
      <c r="C44" s="33" t="s">
        <v>129</v>
      </c>
      <c r="D44" s="33" t="s">
        <v>130</v>
      </c>
      <c r="E44" s="33" t="s">
        <v>84</v>
      </c>
      <c r="F44" s="33" t="s">
        <v>85</v>
      </c>
      <c r="G44" s="42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1:19" ht="26.25">
      <c r="A45" s="32" t="s">
        <v>131</v>
      </c>
      <c r="B45" s="33"/>
      <c r="C45" s="33" t="s">
        <v>132</v>
      </c>
      <c r="D45" s="33" t="s">
        <v>130</v>
      </c>
      <c r="E45" s="33" t="s">
        <v>84</v>
      </c>
      <c r="F45" s="33" t="s">
        <v>85</v>
      </c>
      <c r="G45" s="42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1:19" ht="92.25">
      <c r="A46" s="32" t="s">
        <v>133</v>
      </c>
      <c r="B46" s="33"/>
      <c r="C46" s="33" t="s">
        <v>87</v>
      </c>
      <c r="D46" s="33" t="s">
        <v>130</v>
      </c>
      <c r="E46" s="33" t="s">
        <v>84</v>
      </c>
      <c r="F46" s="33" t="s">
        <v>85</v>
      </c>
      <c r="G46" s="42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1:19" s="93" customFormat="1" ht="12.75">
      <c r="A47" s="90" t="s">
        <v>134</v>
      </c>
      <c r="B47" s="91"/>
      <c r="C47" s="91" t="s">
        <v>82</v>
      </c>
      <c r="D47" s="91" t="s">
        <v>83</v>
      </c>
      <c r="E47" s="91" t="s">
        <v>88</v>
      </c>
      <c r="F47" s="91" t="s">
        <v>85</v>
      </c>
      <c r="G47" s="92">
        <f>H47</f>
        <v>9745455.700000001</v>
      </c>
      <c r="H47" s="92">
        <f>SUM(H48:H53)</f>
        <v>9745455.700000001</v>
      </c>
      <c r="I47" s="92">
        <v>0</v>
      </c>
      <c r="J47" s="92">
        <v>0</v>
      </c>
      <c r="K47" s="92">
        <v>0</v>
      </c>
      <c r="L47" s="92">
        <f>M47</f>
        <v>3000000</v>
      </c>
      <c r="M47" s="92">
        <f>M48+M49+M50</f>
        <v>3000000</v>
      </c>
      <c r="N47" s="92">
        <v>0</v>
      </c>
      <c r="O47" s="92">
        <v>0</v>
      </c>
      <c r="P47" s="92">
        <f>Q47</f>
        <v>3000000</v>
      </c>
      <c r="Q47" s="92">
        <f>Q48+Q49+Q50</f>
        <v>3000000</v>
      </c>
      <c r="R47" s="92">
        <v>0</v>
      </c>
      <c r="S47" s="92">
        <v>0</v>
      </c>
    </row>
    <row r="48" spans="1:19" s="93" customFormat="1" ht="12.75">
      <c r="A48" s="87" t="s">
        <v>278</v>
      </c>
      <c r="B48" s="91"/>
      <c r="C48" s="88" t="s">
        <v>87</v>
      </c>
      <c r="D48" s="88" t="s">
        <v>264</v>
      </c>
      <c r="E48" s="88" t="s">
        <v>88</v>
      </c>
      <c r="F48" s="88" t="s">
        <v>279</v>
      </c>
      <c r="G48" s="89">
        <f aca="true" t="shared" si="5" ref="G47:G87">H48</f>
        <v>4999841.17</v>
      </c>
      <c r="H48" s="89">
        <v>4999841.17</v>
      </c>
      <c r="I48" s="89"/>
      <c r="J48" s="89"/>
      <c r="K48" s="89"/>
      <c r="L48" s="89">
        <f>M48</f>
        <v>3000000</v>
      </c>
      <c r="M48" s="89">
        <v>3000000</v>
      </c>
      <c r="N48" s="89"/>
      <c r="O48" s="89"/>
      <c r="P48" s="89">
        <f>Q48</f>
        <v>3000000</v>
      </c>
      <c r="Q48" s="89">
        <v>3000000</v>
      </c>
      <c r="R48" s="89"/>
      <c r="S48" s="89"/>
    </row>
    <row r="49" spans="1:19" s="93" customFormat="1" ht="26.25">
      <c r="A49" s="87" t="s">
        <v>280</v>
      </c>
      <c r="B49" s="88"/>
      <c r="C49" s="88" t="s">
        <v>87</v>
      </c>
      <c r="D49" s="88" t="s">
        <v>123</v>
      </c>
      <c r="E49" s="88" t="s">
        <v>88</v>
      </c>
      <c r="F49" s="88" t="s">
        <v>279</v>
      </c>
      <c r="G49" s="89">
        <f t="shared" si="5"/>
        <v>2400095.3</v>
      </c>
      <c r="H49" s="89">
        <v>2400095.3</v>
      </c>
      <c r="I49" s="89"/>
      <c r="J49" s="89"/>
      <c r="K49" s="89"/>
      <c r="L49" s="89">
        <v>0</v>
      </c>
      <c r="M49" s="89">
        <v>0</v>
      </c>
      <c r="N49" s="89"/>
      <c r="O49" s="89"/>
      <c r="P49" s="89">
        <v>0</v>
      </c>
      <c r="Q49" s="89">
        <v>0</v>
      </c>
      <c r="R49" s="89"/>
      <c r="S49" s="89"/>
    </row>
    <row r="50" spans="1:19" s="93" customFormat="1" ht="12.75">
      <c r="A50" s="87" t="s">
        <v>281</v>
      </c>
      <c r="B50" s="88"/>
      <c r="C50" s="88" t="s">
        <v>87</v>
      </c>
      <c r="D50" s="88" t="s">
        <v>265</v>
      </c>
      <c r="E50" s="88" t="s">
        <v>88</v>
      </c>
      <c r="F50" s="88" t="s">
        <v>279</v>
      </c>
      <c r="G50" s="89">
        <f t="shared" si="5"/>
        <v>699063.53</v>
      </c>
      <c r="H50" s="89">
        <v>699063.53</v>
      </c>
      <c r="I50" s="89"/>
      <c r="J50" s="89"/>
      <c r="K50" s="89"/>
      <c r="L50" s="89">
        <v>0</v>
      </c>
      <c r="M50" s="89">
        <v>0</v>
      </c>
      <c r="N50" s="89"/>
      <c r="O50" s="89"/>
      <c r="P50" s="89">
        <v>0</v>
      </c>
      <c r="Q50" s="89">
        <v>0</v>
      </c>
      <c r="R50" s="89"/>
      <c r="S50" s="89"/>
    </row>
    <row r="51" spans="1:19" s="93" customFormat="1" ht="12.75">
      <c r="A51" s="87" t="s">
        <v>278</v>
      </c>
      <c r="B51" s="91"/>
      <c r="C51" s="88" t="s">
        <v>87</v>
      </c>
      <c r="D51" s="88" t="s">
        <v>264</v>
      </c>
      <c r="E51" s="88" t="s">
        <v>88</v>
      </c>
      <c r="F51" s="88" t="s">
        <v>309</v>
      </c>
      <c r="G51" s="89">
        <f t="shared" si="5"/>
        <v>531645.57</v>
      </c>
      <c r="H51" s="89">
        <v>531645.57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1:19" s="93" customFormat="1" ht="26.25">
      <c r="A52" s="87" t="s">
        <v>280</v>
      </c>
      <c r="B52" s="88"/>
      <c r="C52" s="88" t="s">
        <v>87</v>
      </c>
      <c r="D52" s="88" t="s">
        <v>123</v>
      </c>
      <c r="E52" s="88" t="s">
        <v>88</v>
      </c>
      <c r="F52" s="88" t="s">
        <v>309</v>
      </c>
      <c r="G52" s="89">
        <f t="shared" si="5"/>
        <v>500000</v>
      </c>
      <c r="H52" s="89">
        <v>500000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1:19" s="93" customFormat="1" ht="12.75">
      <c r="A53" s="87" t="s">
        <v>281</v>
      </c>
      <c r="B53" s="88"/>
      <c r="C53" s="88" t="s">
        <v>87</v>
      </c>
      <c r="D53" s="88" t="s">
        <v>265</v>
      </c>
      <c r="E53" s="88"/>
      <c r="F53" s="88" t="s">
        <v>309</v>
      </c>
      <c r="G53" s="89">
        <f t="shared" si="5"/>
        <v>614810.13</v>
      </c>
      <c r="H53" s="89">
        <v>614810.13</v>
      </c>
      <c r="I53" s="89"/>
      <c r="J53" s="89"/>
      <c r="K53" s="89"/>
      <c r="L53" s="89">
        <f aca="true" t="shared" si="6" ref="L53:L68">M53</f>
        <v>200000</v>
      </c>
      <c r="M53" s="89">
        <v>200000</v>
      </c>
      <c r="N53" s="89"/>
      <c r="O53" s="89"/>
      <c r="P53" s="89">
        <f aca="true" t="shared" si="7" ref="P53:P68">Q53</f>
        <v>200000</v>
      </c>
      <c r="Q53" s="89">
        <v>200000</v>
      </c>
      <c r="R53" s="89"/>
      <c r="S53" s="89"/>
    </row>
    <row r="54" spans="1:19" s="93" customFormat="1" ht="12.75">
      <c r="A54" s="83" t="s">
        <v>81</v>
      </c>
      <c r="B54" s="84"/>
      <c r="C54" s="84" t="s">
        <v>82</v>
      </c>
      <c r="D54" s="84" t="s">
        <v>83</v>
      </c>
      <c r="E54" s="84" t="s">
        <v>88</v>
      </c>
      <c r="F54" s="84" t="s">
        <v>85</v>
      </c>
      <c r="G54" s="92">
        <f t="shared" si="5"/>
        <v>35765621.50000001</v>
      </c>
      <c r="H54" s="92">
        <f>H55+H56+H57+H58+H59+H60+H61+H62+H63+H64+H65+H66+H67+H68+H69+H70+H71+H72+H73+H74+H75+H76+H77+H78+H79+H80+H81+H82+H83+H84+H85+H86+H87</f>
        <v>35765621.50000001</v>
      </c>
      <c r="I54" s="92"/>
      <c r="J54" s="92"/>
      <c r="K54" s="92"/>
      <c r="L54" s="92">
        <f t="shared" si="6"/>
        <v>35255000</v>
      </c>
      <c r="M54" s="92">
        <f>M55+M56+M57+M58+M59+M60+M61+M62+M63+M64+M65+M66+M67+M68+M69+M70+M71+M72+M73+M74+M75+M76+M77+M78+M79+M80+M81+M82+M83+M84+M85+M86+M87</f>
        <v>35255000</v>
      </c>
      <c r="N54" s="92"/>
      <c r="O54" s="92"/>
      <c r="P54" s="92">
        <f t="shared" si="7"/>
        <v>36590000</v>
      </c>
      <c r="Q54" s="92">
        <f>Q55+Q56+Q57+Q58+Q59+Q60+Q61+Q62+Q63+Q64+Q65+Q66+Q67+Q68+Q69+Q70+Q71+Q72+Q73+Q74+Q75+Q76+Q77+Q78+Q79+Q80+Q81+Q82+Q83+Q84+Q85+Q86+Q87</f>
        <v>36590000</v>
      </c>
      <c r="R54" s="92"/>
      <c r="S54" s="92"/>
    </row>
    <row r="55" spans="1:19" ht="12.75">
      <c r="A55" s="32" t="s">
        <v>282</v>
      </c>
      <c r="B55" s="33"/>
      <c r="C55" s="33" t="s">
        <v>141</v>
      </c>
      <c r="D55" s="33" t="s">
        <v>90</v>
      </c>
      <c r="E55" s="33" t="s">
        <v>88</v>
      </c>
      <c r="F55" s="33" t="s">
        <v>258</v>
      </c>
      <c r="G55" s="42">
        <f t="shared" si="5"/>
        <v>2396000</v>
      </c>
      <c r="H55" s="34">
        <v>2396000</v>
      </c>
      <c r="I55" s="34">
        <v>0</v>
      </c>
      <c r="J55" s="34">
        <v>0</v>
      </c>
      <c r="K55" s="34">
        <v>0</v>
      </c>
      <c r="L55" s="34">
        <f t="shared" si="6"/>
        <v>2495000</v>
      </c>
      <c r="M55" s="34">
        <v>2495000</v>
      </c>
      <c r="N55" s="34">
        <v>0</v>
      </c>
      <c r="O55" s="34">
        <v>0</v>
      </c>
      <c r="P55" s="34">
        <f t="shared" si="7"/>
        <v>2596000</v>
      </c>
      <c r="Q55" s="34">
        <v>2596000</v>
      </c>
      <c r="R55" s="34">
        <v>0</v>
      </c>
      <c r="S55" s="34">
        <v>0</v>
      </c>
    </row>
    <row r="56" spans="1:19" ht="15" customHeight="1">
      <c r="A56" s="32" t="s">
        <v>283</v>
      </c>
      <c r="B56" s="33"/>
      <c r="C56" s="33" t="s">
        <v>143</v>
      </c>
      <c r="D56" s="33" t="s">
        <v>92</v>
      </c>
      <c r="E56" s="33" t="s">
        <v>88</v>
      </c>
      <c r="F56" s="33" t="s">
        <v>258</v>
      </c>
      <c r="G56" s="42">
        <f t="shared" si="5"/>
        <v>724000</v>
      </c>
      <c r="H56" s="34">
        <v>724000</v>
      </c>
      <c r="I56" s="34">
        <v>0</v>
      </c>
      <c r="J56" s="34">
        <v>0</v>
      </c>
      <c r="K56" s="34">
        <v>0</v>
      </c>
      <c r="L56" s="34">
        <f t="shared" si="6"/>
        <v>753000</v>
      </c>
      <c r="M56" s="34">
        <v>753000</v>
      </c>
      <c r="N56" s="34">
        <v>0</v>
      </c>
      <c r="O56" s="34">
        <v>0</v>
      </c>
      <c r="P56" s="34">
        <f t="shared" si="7"/>
        <v>784000</v>
      </c>
      <c r="Q56" s="34">
        <v>784000</v>
      </c>
      <c r="R56" s="34">
        <v>0</v>
      </c>
      <c r="S56" s="34">
        <v>0</v>
      </c>
    </row>
    <row r="57" spans="1:19" ht="12.75">
      <c r="A57" s="32" t="s">
        <v>284</v>
      </c>
      <c r="B57" s="33"/>
      <c r="C57" s="33" t="s">
        <v>140</v>
      </c>
      <c r="D57" s="33" t="s">
        <v>91</v>
      </c>
      <c r="E57" s="33" t="s">
        <v>88</v>
      </c>
      <c r="F57" s="33" t="s">
        <v>258</v>
      </c>
      <c r="G57" s="42">
        <f t="shared" si="5"/>
        <v>50000</v>
      </c>
      <c r="H57" s="34">
        <v>50000</v>
      </c>
      <c r="I57" s="34">
        <v>0</v>
      </c>
      <c r="J57" s="34">
        <v>0</v>
      </c>
      <c r="K57" s="34">
        <v>0</v>
      </c>
      <c r="L57" s="34">
        <f t="shared" si="6"/>
        <v>50000</v>
      </c>
      <c r="M57" s="34">
        <v>50000</v>
      </c>
      <c r="N57" s="34">
        <v>0</v>
      </c>
      <c r="O57" s="34">
        <v>0</v>
      </c>
      <c r="P57" s="34">
        <f t="shared" si="7"/>
        <v>50000</v>
      </c>
      <c r="Q57" s="34">
        <v>50000</v>
      </c>
      <c r="R57" s="34">
        <v>0</v>
      </c>
      <c r="S57" s="34">
        <v>0</v>
      </c>
    </row>
    <row r="58" spans="1:19" ht="26.25">
      <c r="A58" s="32" t="s">
        <v>285</v>
      </c>
      <c r="B58" s="33"/>
      <c r="C58" s="33" t="s">
        <v>139</v>
      </c>
      <c r="D58" s="33" t="s">
        <v>259</v>
      </c>
      <c r="E58" s="33" t="s">
        <v>88</v>
      </c>
      <c r="F58" s="33" t="s">
        <v>258</v>
      </c>
      <c r="G58" s="42">
        <f t="shared" si="5"/>
        <v>10000</v>
      </c>
      <c r="H58" s="34">
        <v>10000</v>
      </c>
      <c r="I58" s="34">
        <v>0</v>
      </c>
      <c r="J58" s="34">
        <v>0</v>
      </c>
      <c r="K58" s="34">
        <v>0</v>
      </c>
      <c r="L58" s="34">
        <f t="shared" si="6"/>
        <v>10000</v>
      </c>
      <c r="M58" s="34">
        <v>10000</v>
      </c>
      <c r="N58" s="34">
        <v>0</v>
      </c>
      <c r="O58" s="34">
        <v>0</v>
      </c>
      <c r="P58" s="34">
        <f t="shared" si="7"/>
        <v>10000</v>
      </c>
      <c r="Q58" s="34">
        <v>10000</v>
      </c>
      <c r="R58" s="34">
        <v>0</v>
      </c>
      <c r="S58" s="34">
        <v>0</v>
      </c>
    </row>
    <row r="59" spans="1:19" ht="26.25">
      <c r="A59" s="32" t="s">
        <v>286</v>
      </c>
      <c r="B59" s="33"/>
      <c r="C59" s="33" t="s">
        <v>139</v>
      </c>
      <c r="D59" s="33" t="s">
        <v>260</v>
      </c>
      <c r="E59" s="33" t="s">
        <v>88</v>
      </c>
      <c r="F59" s="33" t="s">
        <v>263</v>
      </c>
      <c r="G59" s="42">
        <f t="shared" si="5"/>
        <v>100000</v>
      </c>
      <c r="H59" s="34">
        <v>100000</v>
      </c>
      <c r="I59" s="34">
        <v>0</v>
      </c>
      <c r="J59" s="34">
        <v>0</v>
      </c>
      <c r="K59" s="34">
        <v>0</v>
      </c>
      <c r="L59" s="34">
        <f t="shared" si="6"/>
        <v>100000</v>
      </c>
      <c r="M59" s="34">
        <v>100000</v>
      </c>
      <c r="N59" s="34">
        <v>0</v>
      </c>
      <c r="O59" s="34">
        <v>0</v>
      </c>
      <c r="P59" s="34">
        <f t="shared" si="7"/>
        <v>100000</v>
      </c>
      <c r="Q59" s="34">
        <v>100000</v>
      </c>
      <c r="R59" s="34">
        <v>0</v>
      </c>
      <c r="S59" s="34">
        <v>0</v>
      </c>
    </row>
    <row r="60" spans="1:19" ht="26.25">
      <c r="A60" s="32" t="s">
        <v>287</v>
      </c>
      <c r="B60" s="33"/>
      <c r="C60" s="33" t="s">
        <v>140</v>
      </c>
      <c r="D60" s="33" t="s">
        <v>261</v>
      </c>
      <c r="E60" s="33" t="s">
        <v>88</v>
      </c>
      <c r="F60" s="33" t="s">
        <v>263</v>
      </c>
      <c r="G60" s="42">
        <f t="shared" si="5"/>
        <v>350000</v>
      </c>
      <c r="H60" s="34">
        <v>350000</v>
      </c>
      <c r="I60" s="34">
        <v>0</v>
      </c>
      <c r="J60" s="34">
        <v>0</v>
      </c>
      <c r="K60" s="34">
        <v>0</v>
      </c>
      <c r="L60" s="34">
        <f t="shared" si="6"/>
        <v>350000</v>
      </c>
      <c r="M60" s="34">
        <v>350000</v>
      </c>
      <c r="N60" s="34">
        <v>0</v>
      </c>
      <c r="O60" s="34">
        <v>0</v>
      </c>
      <c r="P60" s="34">
        <f t="shared" si="7"/>
        <v>350000</v>
      </c>
      <c r="Q60" s="34">
        <v>350000</v>
      </c>
      <c r="R60" s="34">
        <v>0</v>
      </c>
      <c r="S60" s="34">
        <v>0</v>
      </c>
    </row>
    <row r="61" spans="1:19" ht="26.25">
      <c r="A61" s="32" t="s">
        <v>287</v>
      </c>
      <c r="B61" s="33"/>
      <c r="C61" s="33" t="s">
        <v>140</v>
      </c>
      <c r="D61" s="33" t="s">
        <v>261</v>
      </c>
      <c r="E61" s="33" t="s">
        <v>88</v>
      </c>
      <c r="F61" s="33" t="s">
        <v>262</v>
      </c>
      <c r="G61" s="42">
        <f t="shared" si="5"/>
        <v>200000</v>
      </c>
      <c r="H61" s="34">
        <v>200000</v>
      </c>
      <c r="I61" s="34">
        <v>0</v>
      </c>
      <c r="J61" s="34">
        <v>0</v>
      </c>
      <c r="K61" s="34">
        <v>0</v>
      </c>
      <c r="L61" s="34">
        <f t="shared" si="6"/>
        <v>200000</v>
      </c>
      <c r="M61" s="34">
        <v>200000</v>
      </c>
      <c r="N61" s="34">
        <v>0</v>
      </c>
      <c r="O61" s="34">
        <v>0</v>
      </c>
      <c r="P61" s="34">
        <f t="shared" si="7"/>
        <v>200000</v>
      </c>
      <c r="Q61" s="34">
        <v>200000</v>
      </c>
      <c r="R61" s="34">
        <v>0</v>
      </c>
      <c r="S61" s="34">
        <v>0</v>
      </c>
    </row>
    <row r="62" spans="1:19" ht="26.25">
      <c r="A62" s="32" t="s">
        <v>287</v>
      </c>
      <c r="B62" s="33"/>
      <c r="C62" s="33" t="s">
        <v>140</v>
      </c>
      <c r="D62" s="33" t="s">
        <v>261</v>
      </c>
      <c r="E62" s="33" t="s">
        <v>88</v>
      </c>
      <c r="F62" s="33" t="s">
        <v>114</v>
      </c>
      <c r="G62" s="42">
        <f t="shared" si="5"/>
        <v>2332561.19</v>
      </c>
      <c r="H62" s="34">
        <v>2332561.19</v>
      </c>
      <c r="I62" s="34">
        <v>0</v>
      </c>
      <c r="J62" s="34">
        <v>0</v>
      </c>
      <c r="K62" s="34">
        <v>0</v>
      </c>
      <c r="L62" s="34">
        <f t="shared" si="6"/>
        <v>1499000</v>
      </c>
      <c r="M62" s="34">
        <v>1499000</v>
      </c>
      <c r="N62" s="34">
        <v>0</v>
      </c>
      <c r="O62" s="34">
        <v>0</v>
      </c>
      <c r="P62" s="34">
        <f t="shared" si="7"/>
        <v>1499000</v>
      </c>
      <c r="Q62" s="34">
        <v>1499000</v>
      </c>
      <c r="R62" s="34">
        <v>0</v>
      </c>
      <c r="S62" s="34">
        <v>0</v>
      </c>
    </row>
    <row r="63" spans="1:19" ht="12.75">
      <c r="A63" s="32" t="s">
        <v>282</v>
      </c>
      <c r="B63" s="33"/>
      <c r="C63" s="33" t="s">
        <v>141</v>
      </c>
      <c r="D63" s="33" t="s">
        <v>90</v>
      </c>
      <c r="E63" s="33" t="s">
        <v>88</v>
      </c>
      <c r="F63" s="33" t="s">
        <v>266</v>
      </c>
      <c r="G63" s="42">
        <f t="shared" si="5"/>
        <v>19936291.07</v>
      </c>
      <c r="H63" s="34">
        <v>19936291.07</v>
      </c>
      <c r="I63" s="34">
        <v>0</v>
      </c>
      <c r="J63" s="34">
        <v>0</v>
      </c>
      <c r="K63" s="34">
        <v>0</v>
      </c>
      <c r="L63" s="34">
        <f t="shared" si="6"/>
        <v>20454000</v>
      </c>
      <c r="M63" s="34">
        <v>20454000</v>
      </c>
      <c r="N63" s="34">
        <v>0</v>
      </c>
      <c r="O63" s="34">
        <v>0</v>
      </c>
      <c r="P63" s="34">
        <f t="shared" si="7"/>
        <v>21378000</v>
      </c>
      <c r="Q63" s="34">
        <v>21378000</v>
      </c>
      <c r="R63" s="34">
        <v>0</v>
      </c>
      <c r="S63" s="34">
        <v>0</v>
      </c>
    </row>
    <row r="64" spans="1:19" ht="14.25" customHeight="1">
      <c r="A64" s="32" t="s">
        <v>283</v>
      </c>
      <c r="B64" s="33"/>
      <c r="C64" s="33" t="s">
        <v>143</v>
      </c>
      <c r="D64" s="33" t="s">
        <v>92</v>
      </c>
      <c r="E64" s="33" t="s">
        <v>88</v>
      </c>
      <c r="F64" s="33" t="s">
        <v>266</v>
      </c>
      <c r="G64" s="42">
        <f t="shared" si="5"/>
        <v>6181080.76</v>
      </c>
      <c r="H64" s="34">
        <v>6181080.76</v>
      </c>
      <c r="I64" s="34">
        <v>0</v>
      </c>
      <c r="J64" s="34">
        <v>0</v>
      </c>
      <c r="K64" s="34">
        <v>0</v>
      </c>
      <c r="L64" s="34">
        <f t="shared" si="6"/>
        <v>6177000</v>
      </c>
      <c r="M64" s="34">
        <v>6177000</v>
      </c>
      <c r="N64" s="34">
        <v>0</v>
      </c>
      <c r="O64" s="34">
        <v>0</v>
      </c>
      <c r="P64" s="34">
        <f t="shared" si="7"/>
        <v>6456000</v>
      </c>
      <c r="Q64" s="34">
        <v>6456000</v>
      </c>
      <c r="R64" s="34">
        <v>0</v>
      </c>
      <c r="S64" s="34">
        <v>0</v>
      </c>
    </row>
    <row r="65" spans="1:19" ht="12.75">
      <c r="A65" s="32" t="s">
        <v>284</v>
      </c>
      <c r="B65" s="33"/>
      <c r="C65" s="33" t="s">
        <v>140</v>
      </c>
      <c r="D65" s="33" t="s">
        <v>91</v>
      </c>
      <c r="E65" s="33" t="s">
        <v>88</v>
      </c>
      <c r="F65" s="33" t="s">
        <v>266</v>
      </c>
      <c r="G65" s="42">
        <f t="shared" si="5"/>
        <v>18000</v>
      </c>
      <c r="H65" s="34">
        <v>18000</v>
      </c>
      <c r="I65" s="34">
        <v>0</v>
      </c>
      <c r="J65" s="34">
        <v>0</v>
      </c>
      <c r="K65" s="34">
        <v>0</v>
      </c>
      <c r="L65" s="34">
        <f t="shared" si="6"/>
        <v>18000</v>
      </c>
      <c r="M65" s="34">
        <v>18000</v>
      </c>
      <c r="N65" s="34">
        <v>0</v>
      </c>
      <c r="O65" s="34">
        <v>0</v>
      </c>
      <c r="P65" s="34">
        <f t="shared" si="7"/>
        <v>18000</v>
      </c>
      <c r="Q65" s="34">
        <v>18000</v>
      </c>
      <c r="R65" s="34">
        <v>0</v>
      </c>
      <c r="S65" s="34">
        <v>0</v>
      </c>
    </row>
    <row r="66" spans="1:19" ht="12.75">
      <c r="A66" s="32" t="s">
        <v>288</v>
      </c>
      <c r="B66" s="33"/>
      <c r="C66" s="33" t="s">
        <v>139</v>
      </c>
      <c r="D66" s="33" t="s">
        <v>93</v>
      </c>
      <c r="E66" s="33" t="s">
        <v>88</v>
      </c>
      <c r="F66" s="33" t="s">
        <v>266</v>
      </c>
      <c r="G66" s="42">
        <f t="shared" si="5"/>
        <v>125869.92</v>
      </c>
      <c r="H66" s="34">
        <v>125869.92</v>
      </c>
      <c r="I66" s="34">
        <v>0</v>
      </c>
      <c r="J66" s="34">
        <v>0</v>
      </c>
      <c r="K66" s="34">
        <v>0</v>
      </c>
      <c r="L66" s="34">
        <f t="shared" si="6"/>
        <v>99000</v>
      </c>
      <c r="M66" s="34">
        <v>99000</v>
      </c>
      <c r="N66" s="34">
        <v>0</v>
      </c>
      <c r="O66" s="34">
        <v>0</v>
      </c>
      <c r="P66" s="34">
        <f t="shared" si="7"/>
        <v>99000</v>
      </c>
      <c r="Q66" s="34">
        <v>99000</v>
      </c>
      <c r="R66" s="34">
        <v>0</v>
      </c>
      <c r="S66" s="34">
        <v>0</v>
      </c>
    </row>
    <row r="67" spans="1:19" ht="12.75">
      <c r="A67" s="32" t="s">
        <v>289</v>
      </c>
      <c r="B67" s="33"/>
      <c r="C67" s="33" t="s">
        <v>139</v>
      </c>
      <c r="D67" s="33" t="s">
        <v>267</v>
      </c>
      <c r="E67" s="33" t="s">
        <v>88</v>
      </c>
      <c r="F67" s="33" t="s">
        <v>266</v>
      </c>
      <c r="G67" s="42">
        <f t="shared" si="5"/>
        <v>97047.1</v>
      </c>
      <c r="H67" s="34">
        <v>97047.1</v>
      </c>
      <c r="I67" s="34">
        <v>0</v>
      </c>
      <c r="J67" s="34">
        <v>0</v>
      </c>
      <c r="K67" s="34">
        <v>0</v>
      </c>
      <c r="L67" s="34">
        <f t="shared" si="6"/>
        <v>84000</v>
      </c>
      <c r="M67" s="34">
        <v>84000</v>
      </c>
      <c r="N67" s="34">
        <v>0</v>
      </c>
      <c r="O67" s="34">
        <v>0</v>
      </c>
      <c r="P67" s="34">
        <f t="shared" si="7"/>
        <v>84000</v>
      </c>
      <c r="Q67" s="34">
        <v>84000</v>
      </c>
      <c r="R67" s="34">
        <v>0</v>
      </c>
      <c r="S67" s="34">
        <v>0</v>
      </c>
    </row>
    <row r="68" spans="1:19" ht="12.75">
      <c r="A68" s="32" t="s">
        <v>290</v>
      </c>
      <c r="B68" s="33"/>
      <c r="C68" s="33" t="s">
        <v>139</v>
      </c>
      <c r="D68" s="33" t="s">
        <v>97</v>
      </c>
      <c r="E68" s="33" t="s">
        <v>88</v>
      </c>
      <c r="F68" s="33" t="s">
        <v>266</v>
      </c>
      <c r="G68" s="42">
        <f t="shared" si="5"/>
        <v>48355.9</v>
      </c>
      <c r="H68" s="34">
        <v>48355.9</v>
      </c>
      <c r="I68" s="34">
        <v>0</v>
      </c>
      <c r="J68" s="34">
        <v>0</v>
      </c>
      <c r="K68" s="34">
        <v>0</v>
      </c>
      <c r="L68" s="34">
        <f t="shared" si="6"/>
        <v>23000</v>
      </c>
      <c r="M68" s="34">
        <v>23000</v>
      </c>
      <c r="N68" s="34">
        <v>0</v>
      </c>
      <c r="O68" s="34">
        <v>0</v>
      </c>
      <c r="P68" s="34">
        <f t="shared" si="7"/>
        <v>23000</v>
      </c>
      <c r="Q68" s="34">
        <v>23000</v>
      </c>
      <c r="R68" s="34">
        <v>0</v>
      </c>
      <c r="S68" s="34">
        <v>0</v>
      </c>
    </row>
    <row r="69" spans="1:19" ht="12.75">
      <c r="A69" s="32" t="s">
        <v>291</v>
      </c>
      <c r="B69" s="33"/>
      <c r="C69" s="33" t="s">
        <v>139</v>
      </c>
      <c r="D69" s="33" t="s">
        <v>259</v>
      </c>
      <c r="E69" s="33" t="s">
        <v>88</v>
      </c>
      <c r="F69" s="33" t="s">
        <v>266</v>
      </c>
      <c r="G69" s="42">
        <f t="shared" si="5"/>
        <v>5020</v>
      </c>
      <c r="H69" s="34">
        <v>5020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1:19" ht="12.75">
      <c r="A70" s="32" t="s">
        <v>292</v>
      </c>
      <c r="B70" s="33"/>
      <c r="C70" s="33" t="s">
        <v>139</v>
      </c>
      <c r="D70" s="33" t="s">
        <v>268</v>
      </c>
      <c r="E70" s="33" t="s">
        <v>88</v>
      </c>
      <c r="F70" s="33" t="s">
        <v>266</v>
      </c>
      <c r="G70" s="42">
        <f t="shared" si="5"/>
        <v>12087.55</v>
      </c>
      <c r="H70" s="34">
        <v>12087.55</v>
      </c>
      <c r="I70" s="34">
        <v>0</v>
      </c>
      <c r="J70" s="34">
        <v>0</v>
      </c>
      <c r="K70" s="34">
        <v>0</v>
      </c>
      <c r="L70" s="34">
        <f>M70</f>
        <v>9000</v>
      </c>
      <c r="M70" s="34">
        <v>9000</v>
      </c>
      <c r="N70" s="34">
        <v>0</v>
      </c>
      <c r="O70" s="34">
        <v>0</v>
      </c>
      <c r="P70" s="34">
        <f>Q70</f>
        <v>9000</v>
      </c>
      <c r="Q70" s="34">
        <v>9000</v>
      </c>
      <c r="R70" s="34">
        <v>0</v>
      </c>
      <c r="S70" s="34">
        <v>0</v>
      </c>
    </row>
    <row r="71" spans="1:19" ht="12.75">
      <c r="A71" s="32" t="s">
        <v>293</v>
      </c>
      <c r="B71" s="33"/>
      <c r="C71" s="33" t="s">
        <v>139</v>
      </c>
      <c r="D71" s="33" t="s">
        <v>100</v>
      </c>
      <c r="E71" s="33" t="s">
        <v>88</v>
      </c>
      <c r="F71" s="33" t="s">
        <v>266</v>
      </c>
      <c r="G71" s="42">
        <f t="shared" si="5"/>
        <v>998567.68</v>
      </c>
      <c r="H71" s="34">
        <v>998567.68</v>
      </c>
      <c r="I71" s="34">
        <v>0</v>
      </c>
      <c r="J71" s="34">
        <v>0</v>
      </c>
      <c r="K71" s="34">
        <v>0</v>
      </c>
      <c r="L71" s="34">
        <f>M71</f>
        <v>714000</v>
      </c>
      <c r="M71" s="34">
        <v>714000</v>
      </c>
      <c r="N71" s="34">
        <v>0</v>
      </c>
      <c r="O71" s="34">
        <v>0</v>
      </c>
      <c r="P71" s="34">
        <f>Q71</f>
        <v>714000</v>
      </c>
      <c r="Q71" s="34">
        <v>714000</v>
      </c>
      <c r="R71" s="34">
        <v>0</v>
      </c>
      <c r="S71" s="34">
        <v>0</v>
      </c>
    </row>
    <row r="72" spans="1:19" ht="12.75">
      <c r="A72" s="32" t="s">
        <v>294</v>
      </c>
      <c r="B72" s="33"/>
      <c r="C72" s="33" t="s">
        <v>139</v>
      </c>
      <c r="D72" s="33" t="s">
        <v>269</v>
      </c>
      <c r="E72" s="33" t="s">
        <v>88</v>
      </c>
      <c r="F72" s="33" t="s">
        <v>266</v>
      </c>
      <c r="G72" s="42">
        <f t="shared" si="5"/>
        <v>139078.17</v>
      </c>
      <c r="H72" s="34">
        <v>139078.17</v>
      </c>
      <c r="I72" s="34">
        <v>0</v>
      </c>
      <c r="J72" s="34">
        <v>0</v>
      </c>
      <c r="K72" s="34">
        <v>0</v>
      </c>
      <c r="L72" s="34">
        <f>M72</f>
        <v>138000</v>
      </c>
      <c r="M72" s="34">
        <v>138000</v>
      </c>
      <c r="N72" s="34">
        <v>0</v>
      </c>
      <c r="O72" s="34">
        <v>0</v>
      </c>
      <c r="P72" s="34">
        <f>Q72</f>
        <v>138000</v>
      </c>
      <c r="Q72" s="34">
        <v>138000</v>
      </c>
      <c r="R72" s="34">
        <v>0</v>
      </c>
      <c r="S72" s="34">
        <v>0</v>
      </c>
    </row>
    <row r="73" spans="1:19" ht="26.25">
      <c r="A73" s="32" t="s">
        <v>295</v>
      </c>
      <c r="B73" s="33"/>
      <c r="C73" s="33" t="s">
        <v>139</v>
      </c>
      <c r="D73" s="33" t="s">
        <v>270</v>
      </c>
      <c r="E73" s="33" t="s">
        <v>88</v>
      </c>
      <c r="F73" s="33" t="s">
        <v>266</v>
      </c>
      <c r="G73" s="42">
        <f t="shared" si="5"/>
        <v>233884.54</v>
      </c>
      <c r="H73" s="34">
        <v>233884.54</v>
      </c>
      <c r="I73" s="34">
        <v>0</v>
      </c>
      <c r="J73" s="34">
        <v>0</v>
      </c>
      <c r="K73" s="34">
        <v>0</v>
      </c>
      <c r="L73" s="34">
        <f>M73</f>
        <v>250000</v>
      </c>
      <c r="M73" s="34">
        <v>250000</v>
      </c>
      <c r="N73" s="34">
        <v>0</v>
      </c>
      <c r="O73" s="34">
        <v>0</v>
      </c>
      <c r="P73" s="34">
        <f>Q73</f>
        <v>250000</v>
      </c>
      <c r="Q73" s="34">
        <v>250000</v>
      </c>
      <c r="R73" s="34">
        <v>0</v>
      </c>
      <c r="S73" s="34">
        <v>0</v>
      </c>
    </row>
    <row r="74" spans="1:19" ht="12.75">
      <c r="A74" s="32" t="s">
        <v>296</v>
      </c>
      <c r="B74" s="33"/>
      <c r="C74" s="33" t="s">
        <v>139</v>
      </c>
      <c r="D74" s="33" t="s">
        <v>271</v>
      </c>
      <c r="E74" s="33" t="s">
        <v>88</v>
      </c>
      <c r="F74" s="33" t="s">
        <v>266</v>
      </c>
      <c r="G74" s="42">
        <f t="shared" si="5"/>
        <v>85000</v>
      </c>
      <c r="H74" s="34">
        <v>85000</v>
      </c>
      <c r="I74" s="34">
        <v>0</v>
      </c>
      <c r="J74" s="34">
        <v>0</v>
      </c>
      <c r="K74" s="34">
        <v>0</v>
      </c>
      <c r="L74" s="34">
        <f>M74</f>
        <v>20000</v>
      </c>
      <c r="M74" s="34">
        <v>20000</v>
      </c>
      <c r="N74" s="34">
        <v>0</v>
      </c>
      <c r="O74" s="34">
        <v>0</v>
      </c>
      <c r="P74" s="34">
        <f>Q74</f>
        <v>20000</v>
      </c>
      <c r="Q74" s="34">
        <v>20000</v>
      </c>
      <c r="R74" s="34">
        <v>0</v>
      </c>
      <c r="S74" s="34">
        <v>0</v>
      </c>
    </row>
    <row r="75" spans="1:19" ht="12.75">
      <c r="A75" s="32" t="s">
        <v>297</v>
      </c>
      <c r="B75" s="33"/>
      <c r="C75" s="33" t="s">
        <v>139</v>
      </c>
      <c r="D75" s="33" t="s">
        <v>272</v>
      </c>
      <c r="E75" s="33" t="s">
        <v>88</v>
      </c>
      <c r="F75" s="33" t="s">
        <v>266</v>
      </c>
      <c r="G75" s="42">
        <f t="shared" si="5"/>
        <v>2032.22</v>
      </c>
      <c r="H75" s="34">
        <v>2032.22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1:19" ht="12.75">
      <c r="A76" s="32" t="s">
        <v>298</v>
      </c>
      <c r="B76" s="33"/>
      <c r="C76" s="33" t="s">
        <v>139</v>
      </c>
      <c r="D76" s="33" t="s">
        <v>106</v>
      </c>
      <c r="E76" s="33" t="s">
        <v>88</v>
      </c>
      <c r="F76" s="33" t="s">
        <v>266</v>
      </c>
      <c r="G76" s="42">
        <f t="shared" si="5"/>
        <v>35055</v>
      </c>
      <c r="H76" s="34">
        <v>35055</v>
      </c>
      <c r="I76" s="34">
        <v>0</v>
      </c>
      <c r="J76" s="34">
        <v>0</v>
      </c>
      <c r="K76" s="34">
        <v>0</v>
      </c>
      <c r="L76" s="34">
        <f>M76</f>
        <v>10000</v>
      </c>
      <c r="M76" s="34">
        <v>10000</v>
      </c>
      <c r="N76" s="34">
        <v>0</v>
      </c>
      <c r="O76" s="34">
        <v>0</v>
      </c>
      <c r="P76" s="34">
        <f>Q76</f>
        <v>10000</v>
      </c>
      <c r="Q76" s="34">
        <v>10000</v>
      </c>
      <c r="R76" s="34">
        <v>0</v>
      </c>
      <c r="S76" s="34">
        <v>0</v>
      </c>
    </row>
    <row r="77" spans="1:19" ht="26.25">
      <c r="A77" s="32" t="s">
        <v>299</v>
      </c>
      <c r="B77" s="33"/>
      <c r="C77" s="33" t="s">
        <v>139</v>
      </c>
      <c r="D77" s="33" t="s">
        <v>273</v>
      </c>
      <c r="E77" s="33" t="s">
        <v>88</v>
      </c>
      <c r="F77" s="33" t="s">
        <v>266</v>
      </c>
      <c r="G77" s="42">
        <f t="shared" si="5"/>
        <v>126834</v>
      </c>
      <c r="H77" s="34">
        <v>126834</v>
      </c>
      <c r="I77" s="34">
        <v>0</v>
      </c>
      <c r="J77" s="34">
        <v>0</v>
      </c>
      <c r="K77" s="34">
        <v>0</v>
      </c>
      <c r="L77" s="34">
        <f>M77</f>
        <v>128000</v>
      </c>
      <c r="M77" s="34">
        <v>128000</v>
      </c>
      <c r="N77" s="34">
        <v>0</v>
      </c>
      <c r="O77" s="34">
        <v>0</v>
      </c>
      <c r="P77" s="34">
        <f>Q77</f>
        <v>128000</v>
      </c>
      <c r="Q77" s="34">
        <v>128000</v>
      </c>
      <c r="R77" s="34">
        <v>0</v>
      </c>
      <c r="S77" s="34">
        <v>0</v>
      </c>
    </row>
    <row r="78" spans="1:19" ht="12.75">
      <c r="A78" s="32" t="s">
        <v>300</v>
      </c>
      <c r="B78" s="33"/>
      <c r="C78" s="33" t="s">
        <v>139</v>
      </c>
      <c r="D78" s="33" t="s">
        <v>108</v>
      </c>
      <c r="E78" s="33" t="s">
        <v>88</v>
      </c>
      <c r="F78" s="33" t="s">
        <v>266</v>
      </c>
      <c r="G78" s="42">
        <f t="shared" si="5"/>
        <v>659316.28</v>
      </c>
      <c r="H78" s="34">
        <v>659316.28</v>
      </c>
      <c r="I78" s="34">
        <v>0</v>
      </c>
      <c r="J78" s="34">
        <v>0</v>
      </c>
      <c r="K78" s="34">
        <v>0</v>
      </c>
      <c r="L78" s="34">
        <f>M78</f>
        <v>655000</v>
      </c>
      <c r="M78" s="34">
        <v>655000</v>
      </c>
      <c r="N78" s="34">
        <v>0</v>
      </c>
      <c r="O78" s="34">
        <v>0</v>
      </c>
      <c r="P78" s="34">
        <f>Q78</f>
        <v>655000</v>
      </c>
      <c r="Q78" s="34">
        <v>655000</v>
      </c>
      <c r="R78" s="34">
        <v>0</v>
      </c>
      <c r="S78" s="34">
        <v>0</v>
      </c>
    </row>
    <row r="79" spans="1:19" ht="12.75">
      <c r="A79" s="32" t="s">
        <v>301</v>
      </c>
      <c r="B79" s="33"/>
      <c r="C79" s="33" t="s">
        <v>139</v>
      </c>
      <c r="D79" s="33" t="s">
        <v>274</v>
      </c>
      <c r="E79" s="33" t="s">
        <v>88</v>
      </c>
      <c r="F79" s="33" t="s">
        <v>266</v>
      </c>
      <c r="G79" s="42">
        <f t="shared" si="5"/>
        <v>22629.13</v>
      </c>
      <c r="H79" s="34">
        <v>22629.13</v>
      </c>
      <c r="I79" s="34">
        <v>0</v>
      </c>
      <c r="J79" s="34">
        <v>0</v>
      </c>
      <c r="K79" s="34">
        <v>0</v>
      </c>
      <c r="L79" s="34">
        <v>18000</v>
      </c>
      <c r="M79" s="34">
        <v>18000</v>
      </c>
      <c r="N79" s="34">
        <v>0</v>
      </c>
      <c r="O79" s="34">
        <v>0</v>
      </c>
      <c r="P79" s="34">
        <v>18000</v>
      </c>
      <c r="Q79" s="34">
        <v>18000</v>
      </c>
      <c r="R79" s="34">
        <v>0</v>
      </c>
      <c r="S79" s="34">
        <v>0</v>
      </c>
    </row>
    <row r="80" spans="1:19" ht="12.75">
      <c r="A80" s="32" t="s">
        <v>302</v>
      </c>
      <c r="B80" s="33"/>
      <c r="C80" s="33" t="s">
        <v>144</v>
      </c>
      <c r="D80" s="33" t="s">
        <v>118</v>
      </c>
      <c r="E80" s="33" t="s">
        <v>88</v>
      </c>
      <c r="F80" s="33" t="s">
        <v>266</v>
      </c>
      <c r="G80" s="42">
        <f t="shared" si="5"/>
        <v>18000.81</v>
      </c>
      <c r="H80" s="34">
        <v>18000.81</v>
      </c>
      <c r="I80" s="34">
        <v>0</v>
      </c>
      <c r="J80" s="34">
        <v>0</v>
      </c>
      <c r="K80" s="34">
        <v>0</v>
      </c>
      <c r="L80" s="34">
        <v>18000</v>
      </c>
      <c r="M80" s="34">
        <v>18000</v>
      </c>
      <c r="N80" s="34">
        <v>0</v>
      </c>
      <c r="O80" s="34">
        <v>0</v>
      </c>
      <c r="P80" s="34">
        <v>18000</v>
      </c>
      <c r="Q80" s="34">
        <v>18000</v>
      </c>
      <c r="R80" s="34">
        <v>0</v>
      </c>
      <c r="S80" s="34">
        <v>0</v>
      </c>
    </row>
    <row r="81" spans="1:19" ht="12.75">
      <c r="A81" s="32" t="s">
        <v>303</v>
      </c>
      <c r="B81" s="33"/>
      <c r="C81" s="33" t="s">
        <v>142</v>
      </c>
      <c r="D81" s="33" t="s">
        <v>120</v>
      </c>
      <c r="E81" s="33" t="s">
        <v>88</v>
      </c>
      <c r="F81" s="33" t="s">
        <v>266</v>
      </c>
      <c r="G81" s="42">
        <f t="shared" si="5"/>
        <v>10000</v>
      </c>
      <c r="H81" s="34">
        <v>10000</v>
      </c>
      <c r="I81" s="34">
        <v>0</v>
      </c>
      <c r="J81" s="34">
        <v>0</v>
      </c>
      <c r="K81" s="34">
        <v>0</v>
      </c>
      <c r="L81" s="34">
        <f aca="true" t="shared" si="8" ref="L81:L87">M81</f>
        <v>133000</v>
      </c>
      <c r="M81" s="34">
        <v>133000</v>
      </c>
      <c r="N81" s="34">
        <v>0</v>
      </c>
      <c r="O81" s="34">
        <v>0</v>
      </c>
      <c r="P81" s="34">
        <f aca="true" t="shared" si="9" ref="P81:P87">Q81</f>
        <v>133000</v>
      </c>
      <c r="Q81" s="34">
        <v>133000</v>
      </c>
      <c r="R81" s="34">
        <v>0</v>
      </c>
      <c r="S81" s="34">
        <v>0</v>
      </c>
    </row>
    <row r="82" spans="1:19" ht="26.25">
      <c r="A82" s="32" t="s">
        <v>304</v>
      </c>
      <c r="B82" s="33"/>
      <c r="C82" s="33" t="s">
        <v>151</v>
      </c>
      <c r="D82" s="33" t="s">
        <v>275</v>
      </c>
      <c r="E82" s="33" t="s">
        <v>88</v>
      </c>
      <c r="F82" s="33" t="s">
        <v>266</v>
      </c>
      <c r="G82" s="42">
        <f t="shared" si="5"/>
        <v>4000</v>
      </c>
      <c r="H82" s="34">
        <v>4000</v>
      </c>
      <c r="I82" s="34">
        <v>0</v>
      </c>
      <c r="J82" s="34">
        <v>0</v>
      </c>
      <c r="K82" s="34">
        <v>0</v>
      </c>
      <c r="L82" s="34">
        <f t="shared" si="8"/>
        <v>4000</v>
      </c>
      <c r="M82" s="34">
        <v>4000</v>
      </c>
      <c r="N82" s="34">
        <v>0</v>
      </c>
      <c r="O82" s="34">
        <v>0</v>
      </c>
      <c r="P82" s="34">
        <f t="shared" si="9"/>
        <v>4000</v>
      </c>
      <c r="Q82" s="34">
        <v>4000</v>
      </c>
      <c r="R82" s="34">
        <v>0</v>
      </c>
      <c r="S82" s="34">
        <v>0</v>
      </c>
    </row>
    <row r="83" spans="1:19" ht="12.75">
      <c r="A83" s="32" t="s">
        <v>278</v>
      </c>
      <c r="B83" s="33"/>
      <c r="C83" s="33" t="s">
        <v>139</v>
      </c>
      <c r="D83" s="33" t="s">
        <v>264</v>
      </c>
      <c r="E83" s="33" t="s">
        <v>88</v>
      </c>
      <c r="F83" s="33" t="s">
        <v>266</v>
      </c>
      <c r="G83" s="42">
        <f t="shared" si="5"/>
        <v>121187.7</v>
      </c>
      <c r="H83" s="34">
        <v>121187.7</v>
      </c>
      <c r="I83" s="34">
        <v>0</v>
      </c>
      <c r="J83" s="34">
        <v>0</v>
      </c>
      <c r="K83" s="34">
        <v>0</v>
      </c>
      <c r="L83" s="34">
        <f t="shared" si="8"/>
        <v>108000</v>
      </c>
      <c r="M83" s="34">
        <v>108000</v>
      </c>
      <c r="N83" s="34">
        <v>0</v>
      </c>
      <c r="O83" s="34">
        <v>0</v>
      </c>
      <c r="P83" s="34">
        <f t="shared" si="9"/>
        <v>108000</v>
      </c>
      <c r="Q83" s="34">
        <v>108000</v>
      </c>
      <c r="R83" s="34">
        <v>0</v>
      </c>
      <c r="S83" s="34">
        <v>0</v>
      </c>
    </row>
    <row r="84" spans="1:19" ht="12.75">
      <c r="A84" s="32" t="s">
        <v>305</v>
      </c>
      <c r="B84" s="33"/>
      <c r="C84" s="33" t="s">
        <v>139</v>
      </c>
      <c r="D84" s="33" t="s">
        <v>123</v>
      </c>
      <c r="E84" s="33" t="s">
        <v>88</v>
      </c>
      <c r="F84" s="33" t="s">
        <v>266</v>
      </c>
      <c r="G84" s="42">
        <f t="shared" si="5"/>
        <v>386872.12</v>
      </c>
      <c r="H84" s="34">
        <v>386872.12</v>
      </c>
      <c r="I84" s="34">
        <v>0</v>
      </c>
      <c r="J84" s="34">
        <v>0</v>
      </c>
      <c r="K84" s="34">
        <v>0</v>
      </c>
      <c r="L84" s="34">
        <f t="shared" si="8"/>
        <v>375000</v>
      </c>
      <c r="M84" s="34">
        <v>375000</v>
      </c>
      <c r="N84" s="34">
        <v>0</v>
      </c>
      <c r="O84" s="34">
        <v>0</v>
      </c>
      <c r="P84" s="34">
        <f t="shared" si="9"/>
        <v>375000</v>
      </c>
      <c r="Q84" s="34">
        <v>375000</v>
      </c>
      <c r="R84" s="34">
        <v>0</v>
      </c>
      <c r="S84" s="34">
        <v>0</v>
      </c>
    </row>
    <row r="85" spans="1:19" ht="12.75">
      <c r="A85" s="32" t="s">
        <v>306</v>
      </c>
      <c r="B85" s="33"/>
      <c r="C85" s="33" t="s">
        <v>139</v>
      </c>
      <c r="D85" s="33" t="s">
        <v>124</v>
      </c>
      <c r="E85" s="33" t="s">
        <v>88</v>
      </c>
      <c r="F85" s="33" t="s">
        <v>266</v>
      </c>
      <c r="G85" s="42">
        <f t="shared" si="5"/>
        <v>202092.64</v>
      </c>
      <c r="H85" s="34">
        <v>202092.64</v>
      </c>
      <c r="I85" s="34">
        <v>0</v>
      </c>
      <c r="J85" s="34">
        <v>0</v>
      </c>
      <c r="K85" s="34">
        <v>0</v>
      </c>
      <c r="L85" s="34">
        <f t="shared" si="8"/>
        <v>200000</v>
      </c>
      <c r="M85" s="34">
        <v>200000</v>
      </c>
      <c r="N85" s="34">
        <v>0</v>
      </c>
      <c r="O85" s="34">
        <v>0</v>
      </c>
      <c r="P85" s="34">
        <f t="shared" si="9"/>
        <v>200000</v>
      </c>
      <c r="Q85" s="34">
        <v>200000</v>
      </c>
      <c r="R85" s="34">
        <v>0</v>
      </c>
      <c r="S85" s="34">
        <v>0</v>
      </c>
    </row>
    <row r="86" spans="1:19" ht="26.25">
      <c r="A86" s="32" t="s">
        <v>307</v>
      </c>
      <c r="B86" s="33"/>
      <c r="C86" s="33" t="s">
        <v>139</v>
      </c>
      <c r="D86" s="33" t="s">
        <v>276</v>
      </c>
      <c r="E86" s="33" t="s">
        <v>88</v>
      </c>
      <c r="F86" s="33" t="s">
        <v>266</v>
      </c>
      <c r="G86" s="42">
        <f t="shared" si="5"/>
        <v>71757.72</v>
      </c>
      <c r="H86" s="34">
        <v>71757.72</v>
      </c>
      <c r="I86" s="34">
        <v>0</v>
      </c>
      <c r="J86" s="34">
        <v>0</v>
      </c>
      <c r="K86" s="34">
        <v>0</v>
      </c>
      <c r="L86" s="34">
        <f t="shared" si="8"/>
        <v>100000</v>
      </c>
      <c r="M86" s="34">
        <v>100000</v>
      </c>
      <c r="N86" s="34">
        <v>0</v>
      </c>
      <c r="O86" s="34">
        <v>0</v>
      </c>
      <c r="P86" s="34">
        <f t="shared" si="9"/>
        <v>100000</v>
      </c>
      <c r="Q86" s="34">
        <v>100000</v>
      </c>
      <c r="R86" s="34">
        <v>0</v>
      </c>
      <c r="S86" s="34">
        <v>0</v>
      </c>
    </row>
    <row r="87" spans="1:19" ht="12.75">
      <c r="A87" s="32" t="s">
        <v>308</v>
      </c>
      <c r="B87" s="33"/>
      <c r="C87" s="33" t="s">
        <v>87</v>
      </c>
      <c r="D87" s="33" t="s">
        <v>265</v>
      </c>
      <c r="E87" s="33" t="s">
        <v>88</v>
      </c>
      <c r="F87" s="33" t="s">
        <v>266</v>
      </c>
      <c r="G87" s="42">
        <f t="shared" si="5"/>
        <v>63000</v>
      </c>
      <c r="H87" s="34">
        <v>63000</v>
      </c>
      <c r="I87" s="34">
        <v>0</v>
      </c>
      <c r="J87" s="34">
        <v>0</v>
      </c>
      <c r="K87" s="34">
        <v>0</v>
      </c>
      <c r="L87" s="34">
        <f t="shared" si="8"/>
        <v>63000</v>
      </c>
      <c r="M87" s="34">
        <v>63000</v>
      </c>
      <c r="N87" s="34">
        <v>0</v>
      </c>
      <c r="O87" s="34">
        <v>0</v>
      </c>
      <c r="P87" s="34">
        <f t="shared" si="9"/>
        <v>63000</v>
      </c>
      <c r="Q87" s="34">
        <v>63000</v>
      </c>
      <c r="R87" s="34">
        <v>0</v>
      </c>
      <c r="S87" s="34">
        <v>0</v>
      </c>
    </row>
    <row r="88" spans="1:19" s="94" customFormat="1" ht="12.75">
      <c r="A88" s="83" t="s">
        <v>127</v>
      </c>
      <c r="B88" s="84"/>
      <c r="C88" s="84" t="s">
        <v>82</v>
      </c>
      <c r="D88" s="84" t="s">
        <v>83</v>
      </c>
      <c r="E88" s="84" t="s">
        <v>84</v>
      </c>
      <c r="F88" s="84" t="s">
        <v>85</v>
      </c>
      <c r="G88" s="85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</row>
    <row r="89" spans="1:19" ht="26.25">
      <c r="A89" s="32" t="s">
        <v>138</v>
      </c>
      <c r="B89" s="33"/>
      <c r="C89" s="33" t="s">
        <v>139</v>
      </c>
      <c r="D89" s="33" t="s">
        <v>130</v>
      </c>
      <c r="E89" s="33" t="s">
        <v>84</v>
      </c>
      <c r="F89" s="33" t="s">
        <v>85</v>
      </c>
      <c r="G89" s="42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1:19" ht="12.75">
      <c r="A90" s="32" t="s">
        <v>146</v>
      </c>
      <c r="B90" s="33"/>
      <c r="C90" s="33" t="s">
        <v>141</v>
      </c>
      <c r="D90" s="33" t="s">
        <v>130</v>
      </c>
      <c r="E90" s="33" t="s">
        <v>84</v>
      </c>
      <c r="F90" s="33" t="s">
        <v>85</v>
      </c>
      <c r="G90" s="42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1:19" ht="12.75">
      <c r="A91" s="32" t="s">
        <v>147</v>
      </c>
      <c r="B91" s="33"/>
      <c r="C91" s="33" t="s">
        <v>139</v>
      </c>
      <c r="D91" s="33" t="s">
        <v>130</v>
      </c>
      <c r="E91" s="33" t="s">
        <v>84</v>
      </c>
      <c r="F91" s="33" t="s">
        <v>85</v>
      </c>
      <c r="G91" s="42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</row>
    <row r="92" spans="1:19" ht="26.25">
      <c r="A92" s="32" t="s">
        <v>148</v>
      </c>
      <c r="B92" s="33"/>
      <c r="C92" s="33" t="s">
        <v>143</v>
      </c>
      <c r="D92" s="33" t="s">
        <v>130</v>
      </c>
      <c r="E92" s="33" t="s">
        <v>84</v>
      </c>
      <c r="F92" s="33" t="s">
        <v>85</v>
      </c>
      <c r="G92" s="42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1:19" ht="12.75">
      <c r="A93" s="32" t="s">
        <v>149</v>
      </c>
      <c r="B93" s="33"/>
      <c r="C93" s="33" t="s">
        <v>140</v>
      </c>
      <c r="D93" s="33" t="s">
        <v>130</v>
      </c>
      <c r="E93" s="33" t="s">
        <v>84</v>
      </c>
      <c r="F93" s="33" t="s">
        <v>85</v>
      </c>
      <c r="G93" s="42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1:19" ht="12.75">
      <c r="A94" s="32" t="s">
        <v>150</v>
      </c>
      <c r="B94" s="33"/>
      <c r="C94" s="33" t="s">
        <v>139</v>
      </c>
      <c r="D94" s="33" t="s">
        <v>130</v>
      </c>
      <c r="E94" s="33" t="s">
        <v>84</v>
      </c>
      <c r="F94" s="33" t="s">
        <v>85</v>
      </c>
      <c r="G94" s="42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</row>
    <row r="95" spans="1:19" ht="12.75">
      <c r="A95" s="32" t="s">
        <v>135</v>
      </c>
      <c r="B95" s="33"/>
      <c r="C95" s="33" t="s">
        <v>139</v>
      </c>
      <c r="D95" s="33" t="s">
        <v>130</v>
      </c>
      <c r="E95" s="33" t="s">
        <v>84</v>
      </c>
      <c r="F95" s="33" t="s">
        <v>85</v>
      </c>
      <c r="G95" s="42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1:19" ht="12.75">
      <c r="A96" s="32" t="s">
        <v>135</v>
      </c>
      <c r="B96" s="33"/>
      <c r="C96" s="33" t="s">
        <v>142</v>
      </c>
      <c r="D96" s="33" t="s">
        <v>130</v>
      </c>
      <c r="E96" s="33" t="s">
        <v>84</v>
      </c>
      <c r="F96" s="33" t="s">
        <v>85</v>
      </c>
      <c r="G96" s="42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1:19" ht="12.75">
      <c r="A97" s="32" t="s">
        <v>135</v>
      </c>
      <c r="B97" s="33"/>
      <c r="C97" s="33" t="s">
        <v>144</v>
      </c>
      <c r="D97" s="33" t="s">
        <v>130</v>
      </c>
      <c r="E97" s="33" t="s">
        <v>84</v>
      </c>
      <c r="F97" s="33" t="s">
        <v>85</v>
      </c>
      <c r="G97" s="42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</row>
    <row r="98" spans="1:19" ht="12.75">
      <c r="A98" s="32" t="s">
        <v>135</v>
      </c>
      <c r="B98" s="33"/>
      <c r="C98" s="33" t="s">
        <v>151</v>
      </c>
      <c r="D98" s="33" t="s">
        <v>130</v>
      </c>
      <c r="E98" s="33" t="s">
        <v>84</v>
      </c>
      <c r="F98" s="33" t="s">
        <v>85</v>
      </c>
      <c r="G98" s="42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</row>
    <row r="99" spans="1:19" ht="26.25">
      <c r="A99" s="32" t="s">
        <v>152</v>
      </c>
      <c r="B99" s="33"/>
      <c r="C99" s="33" t="s">
        <v>139</v>
      </c>
      <c r="D99" s="33" t="s">
        <v>130</v>
      </c>
      <c r="E99" s="33" t="s">
        <v>84</v>
      </c>
      <c r="F99" s="33" t="s">
        <v>85</v>
      </c>
      <c r="G99" s="42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</row>
    <row r="100" spans="1:19" ht="12.75">
      <c r="A100" s="32" t="s">
        <v>153</v>
      </c>
      <c r="B100" s="33"/>
      <c r="C100" s="33" t="s">
        <v>139</v>
      </c>
      <c r="D100" s="33" t="s">
        <v>130</v>
      </c>
      <c r="E100" s="33" t="s">
        <v>84</v>
      </c>
      <c r="F100" s="33" t="s">
        <v>85</v>
      </c>
      <c r="G100" s="42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</row>
    <row r="101" spans="1:19" ht="26.25">
      <c r="A101" s="32" t="s">
        <v>136</v>
      </c>
      <c r="B101" s="33"/>
      <c r="C101" s="33" t="s">
        <v>139</v>
      </c>
      <c r="D101" s="33" t="s">
        <v>130</v>
      </c>
      <c r="E101" s="33" t="s">
        <v>84</v>
      </c>
      <c r="F101" s="33" t="s">
        <v>85</v>
      </c>
      <c r="G101" s="42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</row>
    <row r="102" spans="1:19" ht="26.25">
      <c r="A102" s="32" t="s">
        <v>137</v>
      </c>
      <c r="B102" s="33"/>
      <c r="C102" s="33" t="s">
        <v>139</v>
      </c>
      <c r="D102" s="33" t="s">
        <v>130</v>
      </c>
      <c r="E102" s="33" t="s">
        <v>84</v>
      </c>
      <c r="F102" s="33" t="s">
        <v>85</v>
      </c>
      <c r="G102" s="42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</row>
    <row r="103" spans="1:19" ht="12.75">
      <c r="A103" s="32" t="s">
        <v>145</v>
      </c>
      <c r="B103" s="33"/>
      <c r="C103" s="33" t="s">
        <v>139</v>
      </c>
      <c r="D103" s="33" t="s">
        <v>130</v>
      </c>
      <c r="E103" s="33" t="s">
        <v>84</v>
      </c>
      <c r="F103" s="33" t="s">
        <v>85</v>
      </c>
      <c r="G103" s="42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</row>
    <row r="104" spans="1:19" s="94" customFormat="1" ht="12.75">
      <c r="A104" s="83" t="s">
        <v>134</v>
      </c>
      <c r="B104" s="84"/>
      <c r="C104" s="84" t="s">
        <v>82</v>
      </c>
      <c r="D104" s="84" t="s">
        <v>83</v>
      </c>
      <c r="E104" s="84" t="s">
        <v>84</v>
      </c>
      <c r="F104" s="84" t="s">
        <v>85</v>
      </c>
      <c r="G104" s="85">
        <f aca="true" t="shared" si="10" ref="G104:G110">H104</f>
        <v>9745455.700000001</v>
      </c>
      <c r="H104" s="86">
        <f>H105+H106+H107+H108+H109+H110</f>
        <v>9745455.700000001</v>
      </c>
      <c r="I104" s="86">
        <v>0</v>
      </c>
      <c r="J104" s="86">
        <v>0</v>
      </c>
      <c r="K104" s="86">
        <v>0</v>
      </c>
      <c r="L104" s="86">
        <f>M104</f>
        <v>3200000</v>
      </c>
      <c r="M104" s="86">
        <f>M105+M106+M107+M108+M109+M110</f>
        <v>3200000</v>
      </c>
      <c r="N104" s="86">
        <v>0</v>
      </c>
      <c r="O104" s="86">
        <v>0</v>
      </c>
      <c r="P104" s="86">
        <f>Q104</f>
        <v>3200000</v>
      </c>
      <c r="Q104" s="86">
        <f>Q105+Q106+Q107+Q108+Q109+Q110</f>
        <v>3200000</v>
      </c>
      <c r="R104" s="86">
        <v>0</v>
      </c>
      <c r="S104" s="86">
        <v>0</v>
      </c>
    </row>
    <row r="105" spans="1:19" s="93" customFormat="1" ht="12.75">
      <c r="A105" s="87" t="s">
        <v>278</v>
      </c>
      <c r="B105" s="91"/>
      <c r="C105" s="88" t="s">
        <v>87</v>
      </c>
      <c r="D105" s="88" t="s">
        <v>264</v>
      </c>
      <c r="E105" s="88" t="s">
        <v>88</v>
      </c>
      <c r="F105" s="88" t="s">
        <v>279</v>
      </c>
      <c r="G105" s="89">
        <f t="shared" si="10"/>
        <v>4999841.17</v>
      </c>
      <c r="H105" s="89">
        <v>4999841.17</v>
      </c>
      <c r="I105" s="89"/>
      <c r="J105" s="89"/>
      <c r="K105" s="89"/>
      <c r="L105" s="89">
        <f>M105</f>
        <v>3000000</v>
      </c>
      <c r="M105" s="89">
        <v>3000000</v>
      </c>
      <c r="N105" s="89"/>
      <c r="O105" s="89"/>
      <c r="P105" s="89">
        <f>Q105</f>
        <v>3000000</v>
      </c>
      <c r="Q105" s="89">
        <v>3000000</v>
      </c>
      <c r="R105" s="89"/>
      <c r="S105" s="89"/>
    </row>
    <row r="106" spans="1:19" s="93" customFormat="1" ht="26.25">
      <c r="A106" s="87" t="s">
        <v>280</v>
      </c>
      <c r="B106" s="88"/>
      <c r="C106" s="88" t="s">
        <v>87</v>
      </c>
      <c r="D106" s="88" t="s">
        <v>123</v>
      </c>
      <c r="E106" s="88" t="s">
        <v>88</v>
      </c>
      <c r="F106" s="88" t="s">
        <v>279</v>
      </c>
      <c r="G106" s="89">
        <f t="shared" si="10"/>
        <v>2400095.3</v>
      </c>
      <c r="H106" s="89">
        <v>2400095.3</v>
      </c>
      <c r="I106" s="89"/>
      <c r="J106" s="89"/>
      <c r="K106" s="89"/>
      <c r="L106" s="89">
        <v>0</v>
      </c>
      <c r="M106" s="89">
        <v>0</v>
      </c>
      <c r="N106" s="89"/>
      <c r="O106" s="89"/>
      <c r="P106" s="89">
        <v>0</v>
      </c>
      <c r="Q106" s="89">
        <v>0</v>
      </c>
      <c r="R106" s="89"/>
      <c r="S106" s="89"/>
    </row>
    <row r="107" spans="1:19" s="93" customFormat="1" ht="12.75">
      <c r="A107" s="87" t="s">
        <v>281</v>
      </c>
      <c r="B107" s="88"/>
      <c r="C107" s="88" t="s">
        <v>87</v>
      </c>
      <c r="D107" s="88" t="s">
        <v>265</v>
      </c>
      <c r="E107" s="88" t="s">
        <v>88</v>
      </c>
      <c r="F107" s="88" t="s">
        <v>279</v>
      </c>
      <c r="G107" s="89">
        <f t="shared" si="10"/>
        <v>699063.53</v>
      </c>
      <c r="H107" s="89">
        <v>699063.53</v>
      </c>
      <c r="I107" s="89"/>
      <c r="J107" s="89"/>
      <c r="K107" s="89"/>
      <c r="L107" s="89">
        <v>0</v>
      </c>
      <c r="M107" s="89">
        <v>0</v>
      </c>
      <c r="N107" s="89"/>
      <c r="O107" s="89"/>
      <c r="P107" s="89">
        <v>0</v>
      </c>
      <c r="Q107" s="89">
        <v>0</v>
      </c>
      <c r="R107" s="89"/>
      <c r="S107" s="89"/>
    </row>
    <row r="108" spans="1:19" s="93" customFormat="1" ht="12.75">
      <c r="A108" s="87" t="s">
        <v>278</v>
      </c>
      <c r="B108" s="91"/>
      <c r="C108" s="88" t="s">
        <v>87</v>
      </c>
      <c r="D108" s="88" t="s">
        <v>264</v>
      </c>
      <c r="E108" s="88" t="s">
        <v>88</v>
      </c>
      <c r="F108" s="88" t="s">
        <v>309</v>
      </c>
      <c r="G108" s="89">
        <f t="shared" si="10"/>
        <v>531645.57</v>
      </c>
      <c r="H108" s="89">
        <v>531645.57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s="93" customFormat="1" ht="26.25">
      <c r="A109" s="87" t="s">
        <v>280</v>
      </c>
      <c r="B109" s="88"/>
      <c r="C109" s="88" t="s">
        <v>87</v>
      </c>
      <c r="D109" s="88" t="s">
        <v>123</v>
      </c>
      <c r="E109" s="88" t="s">
        <v>88</v>
      </c>
      <c r="F109" s="88" t="s">
        <v>309</v>
      </c>
      <c r="G109" s="89">
        <f t="shared" si="10"/>
        <v>500000</v>
      </c>
      <c r="H109" s="89">
        <v>500000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s="93" customFormat="1" ht="12.75">
      <c r="A110" s="87" t="s">
        <v>281</v>
      </c>
      <c r="B110" s="88"/>
      <c r="C110" s="88" t="s">
        <v>87</v>
      </c>
      <c r="D110" s="88" t="s">
        <v>265</v>
      </c>
      <c r="E110" s="88"/>
      <c r="F110" s="88" t="s">
        <v>309</v>
      </c>
      <c r="G110" s="89">
        <f t="shared" si="10"/>
        <v>614810.13</v>
      </c>
      <c r="H110" s="89">
        <v>614810.13</v>
      </c>
      <c r="I110" s="89"/>
      <c r="J110" s="89"/>
      <c r="K110" s="89"/>
      <c r="L110" s="89">
        <f>M110</f>
        <v>200000</v>
      </c>
      <c r="M110" s="89">
        <v>200000</v>
      </c>
      <c r="N110" s="89"/>
      <c r="O110" s="89"/>
      <c r="P110" s="89">
        <f>Q110</f>
        <v>200000</v>
      </c>
      <c r="Q110" s="89">
        <v>200000</v>
      </c>
      <c r="R110" s="89"/>
      <c r="S110" s="89"/>
    </row>
    <row r="111" spans="1:19" ht="12.75">
      <c r="A111" s="32" t="s">
        <v>154</v>
      </c>
      <c r="B111" s="33" t="s">
        <v>155</v>
      </c>
      <c r="C111" s="33"/>
      <c r="D111" s="33" t="s">
        <v>94</v>
      </c>
      <c r="E111" s="33" t="s">
        <v>88</v>
      </c>
      <c r="F111" s="33" t="s">
        <v>89</v>
      </c>
      <c r="G111" s="42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</row>
    <row r="112" spans="1:19" ht="12.75">
      <c r="A112" s="32" t="s">
        <v>154</v>
      </c>
      <c r="B112" s="33" t="s">
        <v>155</v>
      </c>
      <c r="C112" s="33"/>
      <c r="D112" s="33" t="s">
        <v>95</v>
      </c>
      <c r="E112" s="33" t="s">
        <v>88</v>
      </c>
      <c r="F112" s="33" t="s">
        <v>89</v>
      </c>
      <c r="G112" s="42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</row>
    <row r="113" spans="1:19" ht="12.75">
      <c r="A113" s="32" t="s">
        <v>154</v>
      </c>
      <c r="B113" s="33" t="s">
        <v>155</v>
      </c>
      <c r="C113" s="33"/>
      <c r="D113" s="33" t="s">
        <v>130</v>
      </c>
      <c r="E113" s="33" t="s">
        <v>84</v>
      </c>
      <c r="F113" s="33" t="s">
        <v>85</v>
      </c>
      <c r="G113" s="42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</row>
    <row r="114" spans="1:19" ht="12.75">
      <c r="A114" s="32" t="s">
        <v>154</v>
      </c>
      <c r="B114" s="33" t="s">
        <v>155</v>
      </c>
      <c r="C114" s="33"/>
      <c r="D114" s="33" t="s">
        <v>96</v>
      </c>
      <c r="E114" s="33" t="s">
        <v>88</v>
      </c>
      <c r="F114" s="33" t="s">
        <v>89</v>
      </c>
      <c r="G114" s="42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</row>
    <row r="115" spans="1:19" ht="12.75">
      <c r="A115" s="32" t="s">
        <v>154</v>
      </c>
      <c r="B115" s="33" t="s">
        <v>155</v>
      </c>
      <c r="C115" s="33"/>
      <c r="D115" s="33" t="s">
        <v>97</v>
      </c>
      <c r="E115" s="33" t="s">
        <v>88</v>
      </c>
      <c r="F115" s="33" t="s">
        <v>89</v>
      </c>
      <c r="G115" s="42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</row>
    <row r="116" spans="1:19" ht="12.75">
      <c r="A116" s="32" t="s">
        <v>154</v>
      </c>
      <c r="B116" s="33" t="s">
        <v>155</v>
      </c>
      <c r="C116" s="33"/>
      <c r="D116" s="33" t="s">
        <v>98</v>
      </c>
      <c r="E116" s="33" t="s">
        <v>88</v>
      </c>
      <c r="F116" s="33" t="s">
        <v>89</v>
      </c>
      <c r="G116" s="42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</row>
    <row r="117" spans="1:19" ht="12.75">
      <c r="A117" s="32" t="s">
        <v>154</v>
      </c>
      <c r="B117" s="33" t="s">
        <v>155</v>
      </c>
      <c r="C117" s="33"/>
      <c r="D117" s="33" t="s">
        <v>99</v>
      </c>
      <c r="E117" s="33" t="s">
        <v>88</v>
      </c>
      <c r="F117" s="33" t="s">
        <v>89</v>
      </c>
      <c r="G117" s="42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</row>
    <row r="118" spans="1:19" ht="12.75">
      <c r="A118" s="32" t="s">
        <v>154</v>
      </c>
      <c r="B118" s="33" t="s">
        <v>155</v>
      </c>
      <c r="C118" s="33"/>
      <c r="D118" s="33" t="s">
        <v>100</v>
      </c>
      <c r="E118" s="33" t="s">
        <v>88</v>
      </c>
      <c r="F118" s="33" t="s">
        <v>89</v>
      </c>
      <c r="G118" s="42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</row>
    <row r="119" spans="1:19" ht="12.75">
      <c r="A119" s="32" t="s">
        <v>154</v>
      </c>
      <c r="B119" s="33" t="s">
        <v>155</v>
      </c>
      <c r="C119" s="33"/>
      <c r="D119" s="33" t="s">
        <v>101</v>
      </c>
      <c r="E119" s="33" t="s">
        <v>88</v>
      </c>
      <c r="F119" s="33" t="s">
        <v>89</v>
      </c>
      <c r="G119" s="42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</row>
    <row r="120" spans="1:19" ht="12.75">
      <c r="A120" s="32" t="s">
        <v>154</v>
      </c>
      <c r="B120" s="33" t="s">
        <v>155</v>
      </c>
      <c r="C120" s="33"/>
      <c r="D120" s="33" t="s">
        <v>102</v>
      </c>
      <c r="E120" s="33" t="s">
        <v>88</v>
      </c>
      <c r="F120" s="33" t="s">
        <v>89</v>
      </c>
      <c r="G120" s="42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</row>
    <row r="121" spans="1:19" ht="12.75">
      <c r="A121" s="32" t="s">
        <v>154</v>
      </c>
      <c r="B121" s="33" t="s">
        <v>155</v>
      </c>
      <c r="C121" s="33"/>
      <c r="D121" s="33" t="s">
        <v>103</v>
      </c>
      <c r="E121" s="33" t="s">
        <v>88</v>
      </c>
      <c r="F121" s="33" t="s">
        <v>89</v>
      </c>
      <c r="G121" s="42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</row>
    <row r="122" spans="1:19" ht="12.75">
      <c r="A122" s="32" t="s">
        <v>154</v>
      </c>
      <c r="B122" s="33" t="s">
        <v>155</v>
      </c>
      <c r="C122" s="33"/>
      <c r="D122" s="33" t="s">
        <v>104</v>
      </c>
      <c r="E122" s="33" t="s">
        <v>88</v>
      </c>
      <c r="F122" s="33" t="s">
        <v>89</v>
      </c>
      <c r="G122" s="42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</row>
    <row r="123" spans="1:19" ht="12.75">
      <c r="A123" s="32" t="s">
        <v>154</v>
      </c>
      <c r="B123" s="33" t="s">
        <v>155</v>
      </c>
      <c r="C123" s="33"/>
      <c r="D123" s="33" t="s">
        <v>105</v>
      </c>
      <c r="E123" s="33" t="s">
        <v>88</v>
      </c>
      <c r="F123" s="33" t="s">
        <v>89</v>
      </c>
      <c r="G123" s="42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</row>
    <row r="124" spans="1:19" ht="12.75">
      <c r="A124" s="32" t="s">
        <v>154</v>
      </c>
      <c r="B124" s="33" t="s">
        <v>155</v>
      </c>
      <c r="C124" s="33"/>
      <c r="D124" s="33" t="s">
        <v>107</v>
      </c>
      <c r="E124" s="33" t="s">
        <v>88</v>
      </c>
      <c r="F124" s="33" t="s">
        <v>89</v>
      </c>
      <c r="G124" s="42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</row>
    <row r="125" spans="1:19" ht="12.75">
      <c r="A125" s="32" t="s">
        <v>154</v>
      </c>
      <c r="B125" s="33" t="s">
        <v>155</v>
      </c>
      <c r="C125" s="33"/>
      <c r="D125" s="33" t="s">
        <v>108</v>
      </c>
      <c r="E125" s="33" t="s">
        <v>88</v>
      </c>
      <c r="F125" s="33" t="s">
        <v>89</v>
      </c>
      <c r="G125" s="42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</row>
    <row r="126" spans="1:19" ht="12.75">
      <c r="A126" s="32" t="s">
        <v>154</v>
      </c>
      <c r="B126" s="33" t="s">
        <v>155</v>
      </c>
      <c r="C126" s="33"/>
      <c r="D126" s="33" t="s">
        <v>109</v>
      </c>
      <c r="E126" s="33" t="s">
        <v>88</v>
      </c>
      <c r="F126" s="33" t="s">
        <v>89</v>
      </c>
      <c r="G126" s="42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</row>
    <row r="127" spans="1:19" ht="12.75">
      <c r="A127" s="32" t="s">
        <v>154</v>
      </c>
      <c r="B127" s="33" t="s">
        <v>155</v>
      </c>
      <c r="C127" s="33"/>
      <c r="D127" s="33" t="s">
        <v>110</v>
      </c>
      <c r="E127" s="33" t="s">
        <v>88</v>
      </c>
      <c r="F127" s="33" t="s">
        <v>89</v>
      </c>
      <c r="G127" s="42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</row>
    <row r="128" spans="1:19" ht="12.75">
      <c r="A128" s="32" t="s">
        <v>154</v>
      </c>
      <c r="B128" s="33" t="s">
        <v>155</v>
      </c>
      <c r="C128" s="33"/>
      <c r="D128" s="33" t="s">
        <v>111</v>
      </c>
      <c r="E128" s="33" t="s">
        <v>88</v>
      </c>
      <c r="F128" s="33" t="s">
        <v>89</v>
      </c>
      <c r="G128" s="42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</row>
    <row r="129" spans="1:19" ht="12.75">
      <c r="A129" s="32" t="s">
        <v>154</v>
      </c>
      <c r="B129" s="33" t="s">
        <v>155</v>
      </c>
      <c r="C129" s="33"/>
      <c r="D129" s="33" t="s">
        <v>112</v>
      </c>
      <c r="E129" s="33" t="s">
        <v>88</v>
      </c>
      <c r="F129" s="33" t="s">
        <v>89</v>
      </c>
      <c r="G129" s="42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</row>
    <row r="130" spans="1:19" ht="12.75">
      <c r="A130" s="32" t="s">
        <v>154</v>
      </c>
      <c r="B130" s="33" t="s">
        <v>155</v>
      </c>
      <c r="C130" s="33"/>
      <c r="D130" s="33" t="s">
        <v>113</v>
      </c>
      <c r="E130" s="33" t="s">
        <v>88</v>
      </c>
      <c r="F130" s="33" t="s">
        <v>114</v>
      </c>
      <c r="G130" s="42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</row>
    <row r="131" spans="1:19" ht="12.75">
      <c r="A131" s="32" t="s">
        <v>154</v>
      </c>
      <c r="B131" s="33" t="s">
        <v>155</v>
      </c>
      <c r="C131" s="33"/>
      <c r="D131" s="33" t="s">
        <v>116</v>
      </c>
      <c r="E131" s="33" t="s">
        <v>88</v>
      </c>
      <c r="F131" s="33" t="s">
        <v>89</v>
      </c>
      <c r="G131" s="42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</row>
    <row r="132" spans="1:19" ht="12.75">
      <c r="A132" s="32" t="s">
        <v>154</v>
      </c>
      <c r="B132" s="33" t="s">
        <v>155</v>
      </c>
      <c r="C132" s="33"/>
      <c r="D132" s="33" t="s">
        <v>117</v>
      </c>
      <c r="E132" s="33" t="s">
        <v>88</v>
      </c>
      <c r="F132" s="33" t="s">
        <v>89</v>
      </c>
      <c r="G132" s="42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</row>
    <row r="133" spans="1:19" ht="12.75">
      <c r="A133" s="32" t="s">
        <v>154</v>
      </c>
      <c r="B133" s="33" t="s">
        <v>155</v>
      </c>
      <c r="C133" s="33"/>
      <c r="D133" s="33" t="s">
        <v>118</v>
      </c>
      <c r="E133" s="33" t="s">
        <v>88</v>
      </c>
      <c r="F133" s="33" t="s">
        <v>89</v>
      </c>
      <c r="G133" s="42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</row>
    <row r="134" spans="1:19" ht="12.75">
      <c r="A134" s="32" t="s">
        <v>154</v>
      </c>
      <c r="B134" s="33" t="s">
        <v>155</v>
      </c>
      <c r="C134" s="33"/>
      <c r="D134" s="33" t="s">
        <v>119</v>
      </c>
      <c r="E134" s="33" t="s">
        <v>88</v>
      </c>
      <c r="F134" s="33" t="s">
        <v>89</v>
      </c>
      <c r="G134" s="42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</row>
    <row r="135" spans="1:19" ht="12.75">
      <c r="A135" s="32" t="s">
        <v>154</v>
      </c>
      <c r="B135" s="33" t="s">
        <v>155</v>
      </c>
      <c r="C135" s="33"/>
      <c r="D135" s="33" t="s">
        <v>120</v>
      </c>
      <c r="E135" s="33" t="s">
        <v>88</v>
      </c>
      <c r="F135" s="33" t="s">
        <v>89</v>
      </c>
      <c r="G135" s="42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</row>
    <row r="136" spans="1:19" ht="12.75">
      <c r="A136" s="32" t="s">
        <v>154</v>
      </c>
      <c r="B136" s="33" t="s">
        <v>155</v>
      </c>
      <c r="C136" s="33"/>
      <c r="D136" s="33" t="s">
        <v>121</v>
      </c>
      <c r="E136" s="33" t="s">
        <v>88</v>
      </c>
      <c r="F136" s="33" t="s">
        <v>89</v>
      </c>
      <c r="G136" s="42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</row>
    <row r="137" spans="1:19" ht="12.75">
      <c r="A137" s="32" t="s">
        <v>154</v>
      </c>
      <c r="B137" s="33" t="s">
        <v>155</v>
      </c>
      <c r="C137" s="33"/>
      <c r="D137" s="33" t="s">
        <v>123</v>
      </c>
      <c r="E137" s="33" t="s">
        <v>88</v>
      </c>
      <c r="F137" s="33" t="s">
        <v>89</v>
      </c>
      <c r="G137" s="42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</row>
    <row r="138" spans="1:19" ht="12.75">
      <c r="A138" s="32" t="s">
        <v>154</v>
      </c>
      <c r="B138" s="33" t="s">
        <v>155</v>
      </c>
      <c r="C138" s="33"/>
      <c r="D138" s="33" t="s">
        <v>124</v>
      </c>
      <c r="E138" s="33" t="s">
        <v>88</v>
      </c>
      <c r="F138" s="33" t="s">
        <v>89</v>
      </c>
      <c r="G138" s="42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</row>
    <row r="139" spans="1:19" ht="12.75">
      <c r="A139" s="32" t="s">
        <v>154</v>
      </c>
      <c r="B139" s="33" t="s">
        <v>155</v>
      </c>
      <c r="C139" s="33"/>
      <c r="D139" s="33" t="s">
        <v>125</v>
      </c>
      <c r="E139" s="33" t="s">
        <v>88</v>
      </c>
      <c r="F139" s="33" t="s">
        <v>89</v>
      </c>
      <c r="G139" s="42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</row>
    <row r="140" spans="1:19" ht="12.75">
      <c r="A140" s="32" t="s">
        <v>154</v>
      </c>
      <c r="B140" s="33" t="s">
        <v>155</v>
      </c>
      <c r="C140" s="33"/>
      <c r="D140" s="33" t="s">
        <v>126</v>
      </c>
      <c r="E140" s="33" t="s">
        <v>88</v>
      </c>
      <c r="F140" s="33" t="s">
        <v>89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</row>
    <row r="141" spans="8:17" ht="12.75" customHeight="1">
      <c r="H141" s="95"/>
      <c r="M141" s="95"/>
      <c r="Q141" s="95"/>
    </row>
  </sheetData>
  <sheetProtection/>
  <mergeCells count="24">
    <mergeCell ref="N6:O6"/>
    <mergeCell ref="Q6:Q7"/>
    <mergeCell ref="G4:K4"/>
    <mergeCell ref="G5:G7"/>
    <mergeCell ref="M6:M7"/>
    <mergeCell ref="H6:H7"/>
    <mergeCell ref="I6:I7"/>
    <mergeCell ref="H5:K5"/>
    <mergeCell ref="B1:G1"/>
    <mergeCell ref="B2:G2"/>
    <mergeCell ref="P4:S4"/>
    <mergeCell ref="P5:P7"/>
    <mergeCell ref="Q5:S5"/>
    <mergeCell ref="R6:S6"/>
    <mergeCell ref="M5:O5"/>
    <mergeCell ref="J6:K6"/>
    <mergeCell ref="L4:O4"/>
    <mergeCell ref="L5:L7"/>
    <mergeCell ref="A4:A7"/>
    <mergeCell ref="B4:B7"/>
    <mergeCell ref="C4:C7"/>
    <mergeCell ref="D4:D7"/>
    <mergeCell ref="E4:E7"/>
    <mergeCell ref="F4:F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F20" sqref="F20"/>
    </sheetView>
  </sheetViews>
  <sheetFormatPr defaultColWidth="9.140625" defaultRowHeight="12.75" customHeight="1"/>
  <cols>
    <col min="1" max="1" width="23.57421875" style="0" customWidth="1"/>
    <col min="2" max="2" width="8.7109375" style="0" customWidth="1"/>
    <col min="3" max="12" width="13.7109375" style="0" customWidth="1"/>
  </cols>
  <sheetData>
    <row r="1" spans="1:1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25" customHeight="1">
      <c r="A2" s="141" t="s">
        <v>156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customHeight="1">
      <c r="A3" s="131" t="s">
        <v>255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ht="30.75" customHeight="1">
      <c r="A5" s="142" t="s">
        <v>51</v>
      </c>
      <c r="B5" s="142" t="s">
        <v>69</v>
      </c>
      <c r="C5" s="142" t="s">
        <v>157</v>
      </c>
      <c r="D5" s="143" t="s">
        <v>158</v>
      </c>
      <c r="E5" s="143"/>
      <c r="F5" s="143"/>
      <c r="G5" s="143"/>
      <c r="H5" s="143"/>
      <c r="I5" s="143"/>
      <c r="J5" s="143"/>
      <c r="K5" s="143"/>
      <c r="L5" s="143"/>
    </row>
    <row r="6" spans="1:12" ht="15" customHeight="1">
      <c r="A6" s="142"/>
      <c r="B6" s="142"/>
      <c r="C6" s="142"/>
      <c r="D6" s="142" t="s">
        <v>159</v>
      </c>
      <c r="E6" s="142"/>
      <c r="F6" s="142"/>
      <c r="G6" s="143" t="s">
        <v>76</v>
      </c>
      <c r="H6" s="143"/>
      <c r="I6" s="143"/>
      <c r="J6" s="143"/>
      <c r="K6" s="143"/>
      <c r="L6" s="143"/>
    </row>
    <row r="7" spans="1:12" ht="92.25" customHeight="1">
      <c r="A7" s="142"/>
      <c r="B7" s="142"/>
      <c r="C7" s="142"/>
      <c r="D7" s="142"/>
      <c r="E7" s="142"/>
      <c r="F7" s="142"/>
      <c r="G7" s="143" t="s">
        <v>160</v>
      </c>
      <c r="H7" s="143"/>
      <c r="I7" s="143"/>
      <c r="J7" s="143" t="s">
        <v>161</v>
      </c>
      <c r="K7" s="143"/>
      <c r="L7" s="143"/>
    </row>
    <row r="8" spans="1:12" ht="66.75" customHeight="1">
      <c r="A8" s="142"/>
      <c r="B8" s="142"/>
      <c r="C8" s="142"/>
      <c r="D8" s="29" t="s">
        <v>256</v>
      </c>
      <c r="E8" s="29" t="s">
        <v>310</v>
      </c>
      <c r="F8" s="29" t="s">
        <v>311</v>
      </c>
      <c r="G8" s="29" t="s">
        <v>256</v>
      </c>
      <c r="H8" s="29" t="s">
        <v>310</v>
      </c>
      <c r="I8" s="29" t="s">
        <v>311</v>
      </c>
      <c r="J8" s="29" t="s">
        <v>256</v>
      </c>
      <c r="K8" s="29" t="s">
        <v>310</v>
      </c>
      <c r="L8" s="29" t="s">
        <v>311</v>
      </c>
    </row>
    <row r="9" spans="1:12" ht="12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42.75" customHeight="1">
      <c r="A10" s="96" t="s">
        <v>192</v>
      </c>
      <c r="B10" s="97" t="s">
        <v>190</v>
      </c>
      <c r="C10" s="98" t="s">
        <v>191</v>
      </c>
      <c r="D10" s="99">
        <v>13189120.22</v>
      </c>
      <c r="E10" s="99">
        <v>6204000</v>
      </c>
      <c r="F10" s="99">
        <v>6204000</v>
      </c>
      <c r="G10" s="99">
        <v>13189120.22</v>
      </c>
      <c r="H10" s="99">
        <v>6204000</v>
      </c>
      <c r="I10" s="99">
        <v>6204000</v>
      </c>
      <c r="J10" s="99">
        <v>0</v>
      </c>
      <c r="K10" s="99">
        <v>0</v>
      </c>
      <c r="L10" s="99">
        <v>0</v>
      </c>
    </row>
    <row r="11" spans="1:12" ht="52.5" customHeight="1">
      <c r="A11" s="96" t="s">
        <v>193</v>
      </c>
      <c r="B11" s="97">
        <v>1001</v>
      </c>
      <c r="C11" s="98" t="s">
        <v>191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</row>
    <row r="12" spans="1:12" ht="12.75" customHeight="1">
      <c r="A12" s="96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45" customHeight="1">
      <c r="A13" s="96" t="s">
        <v>194</v>
      </c>
      <c r="B13" s="97">
        <v>2001</v>
      </c>
      <c r="C13" s="98"/>
      <c r="D13" s="99">
        <v>13189120.22</v>
      </c>
      <c r="E13" s="99">
        <v>6204000</v>
      </c>
      <c r="F13" s="99">
        <v>6204000</v>
      </c>
      <c r="G13" s="99">
        <v>13189120.22</v>
      </c>
      <c r="H13" s="99">
        <v>6204000</v>
      </c>
      <c r="I13" s="99">
        <v>6204000</v>
      </c>
      <c r="J13" s="99">
        <v>0</v>
      </c>
      <c r="K13" s="99">
        <v>0</v>
      </c>
      <c r="L13" s="99">
        <v>0</v>
      </c>
    </row>
    <row r="14" spans="1:12" ht="12.75" customHeight="1">
      <c r="A14" s="96"/>
      <c r="B14" s="100"/>
      <c r="C14" s="98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2.75" customHeight="1">
      <c r="A15" s="96"/>
      <c r="B15" s="100"/>
      <c r="C15" s="98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12.75" customHeight="1">
      <c r="A16" s="96"/>
      <c r="B16" s="100"/>
      <c r="C16" s="98"/>
      <c r="D16" s="99"/>
      <c r="E16" s="99"/>
      <c r="F16" s="99"/>
      <c r="G16" s="99"/>
      <c r="H16" s="99"/>
      <c r="I16" s="99"/>
      <c r="J16" s="99"/>
      <c r="K16" s="99"/>
      <c r="L16" s="99"/>
    </row>
  </sheetData>
  <sheetProtection/>
  <mergeCells count="10">
    <mergeCell ref="A2:K2"/>
    <mergeCell ref="A3:K3"/>
    <mergeCell ref="A5:A8"/>
    <mergeCell ref="B5:B8"/>
    <mergeCell ref="C5:C8"/>
    <mergeCell ref="D5:L5"/>
    <mergeCell ref="J7:L7"/>
    <mergeCell ref="D6:F7"/>
    <mergeCell ref="G7:I7"/>
    <mergeCell ref="G6:L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B16" sqref="B16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9.421875" style="0" customWidth="1"/>
  </cols>
  <sheetData>
    <row r="1" spans="1:2" ht="12.75" customHeight="1">
      <c r="A1" s="28"/>
      <c r="B1" s="28"/>
    </row>
    <row r="2" spans="1:3" ht="14.25" customHeight="1">
      <c r="A2" s="131" t="s">
        <v>162</v>
      </c>
      <c r="B2" s="131"/>
      <c r="C2" s="131"/>
    </row>
    <row r="3" spans="1:3" ht="14.25" customHeight="1">
      <c r="A3" s="131" t="s">
        <v>257</v>
      </c>
      <c r="B3" s="131"/>
      <c r="C3" s="131"/>
    </row>
    <row r="4" spans="1:3" ht="14.25" customHeight="1">
      <c r="A4" s="131" t="s">
        <v>163</v>
      </c>
      <c r="B4" s="131"/>
      <c r="C4" s="131"/>
    </row>
    <row r="5" spans="1:2" ht="12.75" customHeight="1">
      <c r="A5" s="35"/>
      <c r="B5" s="35"/>
    </row>
    <row r="6" spans="1:3" ht="25.5" customHeight="1">
      <c r="A6" s="29" t="s">
        <v>51</v>
      </c>
      <c r="B6" s="29" t="s">
        <v>69</v>
      </c>
      <c r="C6" s="29" t="s">
        <v>164</v>
      </c>
    </row>
    <row r="7" spans="1:3" ht="12.75" customHeight="1">
      <c r="A7" s="29">
        <v>1</v>
      </c>
      <c r="B7" s="29">
        <v>2</v>
      </c>
      <c r="C7" s="29">
        <v>3</v>
      </c>
    </row>
    <row r="8" spans="1:3" ht="12.75" customHeight="1">
      <c r="A8" s="31" t="s">
        <v>154</v>
      </c>
      <c r="B8" s="36" t="s">
        <v>165</v>
      </c>
      <c r="C8" s="44">
        <v>0.5</v>
      </c>
    </row>
    <row r="9" spans="1:3" ht="12.75" customHeight="1">
      <c r="A9" s="31" t="s">
        <v>166</v>
      </c>
      <c r="B9" s="36" t="s">
        <v>167</v>
      </c>
      <c r="C9" s="44">
        <v>0</v>
      </c>
    </row>
    <row r="10" spans="1:3" ht="12.75" customHeight="1">
      <c r="A10" s="31" t="s">
        <v>168</v>
      </c>
      <c r="B10" s="36" t="s">
        <v>169</v>
      </c>
      <c r="C10" s="44">
        <v>0</v>
      </c>
    </row>
    <row r="11" spans="1:3" ht="12.75" customHeight="1">
      <c r="A11" s="31" t="s">
        <v>170</v>
      </c>
      <c r="B11" s="36" t="s">
        <v>171</v>
      </c>
      <c r="C11" s="44">
        <v>0.5</v>
      </c>
    </row>
    <row r="12" spans="1:2" ht="12.75" customHeight="1">
      <c r="A12" s="37"/>
      <c r="B12" s="38"/>
    </row>
    <row r="13" spans="1:2" ht="14.25" customHeight="1">
      <c r="A13" s="144" t="s">
        <v>172</v>
      </c>
      <c r="B13" s="144"/>
    </row>
    <row r="14" spans="1:2" ht="12.75" customHeight="1">
      <c r="A14" s="35"/>
      <c r="B14" s="35"/>
    </row>
    <row r="15" spans="1:3" ht="12.75" customHeight="1">
      <c r="A15" s="29" t="s">
        <v>51</v>
      </c>
      <c r="B15" s="29" t="s">
        <v>69</v>
      </c>
      <c r="C15" s="29" t="s">
        <v>173</v>
      </c>
    </row>
    <row r="16" spans="1:3" ht="12.75" customHeight="1">
      <c r="A16" s="29">
        <v>1</v>
      </c>
      <c r="B16" s="29">
        <v>2</v>
      </c>
      <c r="C16" s="29">
        <v>3</v>
      </c>
    </row>
    <row r="17" spans="1:3" ht="12.75" customHeight="1">
      <c r="A17" s="31" t="s">
        <v>174</v>
      </c>
      <c r="B17" s="36" t="s">
        <v>165</v>
      </c>
      <c r="C17" s="43">
        <v>0</v>
      </c>
    </row>
    <row r="18" spans="1:3" ht="63.75" customHeight="1">
      <c r="A18" s="31" t="s">
        <v>175</v>
      </c>
      <c r="B18" s="36" t="s">
        <v>167</v>
      </c>
      <c r="C18" s="43">
        <v>0</v>
      </c>
    </row>
    <row r="19" spans="1:3" ht="25.5" customHeight="1">
      <c r="A19" s="31" t="s">
        <v>176</v>
      </c>
      <c r="B19" s="36" t="s">
        <v>169</v>
      </c>
      <c r="C19" s="43">
        <v>0</v>
      </c>
    </row>
    <row r="20" spans="1:3" ht="12.75" customHeight="1">
      <c r="A20" s="39"/>
      <c r="B20" s="40"/>
      <c r="C20" s="27"/>
    </row>
  </sheetData>
  <sheetProtection/>
  <mergeCells count="4">
    <mergeCell ref="A2:C2"/>
    <mergeCell ref="A3:C3"/>
    <mergeCell ref="A4:C4"/>
    <mergeCell ref="A13:B1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51"/>
  <sheetViews>
    <sheetView zoomScalePageLayoutView="0" workbookViewId="0" topLeftCell="A37">
      <selection activeCell="EY53" sqref="EY53"/>
    </sheetView>
  </sheetViews>
  <sheetFormatPr defaultColWidth="1.1484375" defaultRowHeight="12.75"/>
  <cols>
    <col min="1" max="110" width="1.1484375" style="82" customWidth="1"/>
    <col min="111" max="111" width="6.00390625" style="82" customWidth="1"/>
    <col min="112" max="112" width="1.1484375" style="82" hidden="1" customWidth="1"/>
    <col min="113" max="16384" width="1.1484375" style="82" customWidth="1"/>
  </cols>
  <sheetData>
    <row r="1" s="45" customFormat="1" ht="9">
      <c r="DS1" s="46" t="s">
        <v>195</v>
      </c>
    </row>
    <row r="2" s="45" customFormat="1" ht="9">
      <c r="DS2" s="46" t="s">
        <v>196</v>
      </c>
    </row>
    <row r="3" s="45" customFormat="1" ht="9">
      <c r="DS3" s="46" t="s">
        <v>197</v>
      </c>
    </row>
    <row r="4" s="47" customFormat="1" ht="9">
      <c r="DS4" s="48" t="s">
        <v>198</v>
      </c>
    </row>
    <row r="5" s="49" customFormat="1" ht="6">
      <c r="DS5" s="50"/>
    </row>
    <row r="6" s="51" customFormat="1" ht="9.75"/>
    <row r="7" spans="72:123" s="51" customFormat="1" ht="13.5">
      <c r="BT7" s="105" t="s">
        <v>8</v>
      </c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</row>
    <row r="8" spans="61:123" s="52" customFormat="1" ht="13.5" customHeight="1"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106" t="s">
        <v>177</v>
      </c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</row>
    <row r="9" spans="72:123" s="51" customFormat="1" ht="12" customHeight="1">
      <c r="BT9" s="107" t="s">
        <v>9</v>
      </c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</row>
    <row r="10" spans="61:123" s="52" customFormat="1" ht="13.5"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3"/>
      <c r="CO10" s="3"/>
      <c r="CP10" s="109" t="s">
        <v>178</v>
      </c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</row>
    <row r="11" spans="72:123" s="51" customFormat="1" ht="12">
      <c r="BT11" s="110" t="s">
        <v>10</v>
      </c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"/>
      <c r="CO11" s="1"/>
      <c r="CP11" s="110" t="s">
        <v>11</v>
      </c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</row>
    <row r="12" spans="61:123" s="52" customFormat="1" ht="13.5"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3"/>
      <c r="BU12" s="3"/>
      <c r="BV12" s="3"/>
      <c r="BW12" s="3"/>
      <c r="BX12" s="3"/>
      <c r="BY12" s="3"/>
      <c r="BZ12" s="3"/>
      <c r="CA12" s="3"/>
      <c r="CB12" s="4" t="s">
        <v>12</v>
      </c>
      <c r="CC12" s="111"/>
      <c r="CD12" s="111"/>
      <c r="CE12" s="111"/>
      <c r="CF12" s="111"/>
      <c r="CG12" s="3" t="s">
        <v>12</v>
      </c>
      <c r="CH12" s="3"/>
      <c r="CI12" s="3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2">
        <v>20</v>
      </c>
      <c r="DC12" s="112"/>
      <c r="DD12" s="112"/>
      <c r="DE12" s="112"/>
      <c r="DF12" s="113"/>
      <c r="DG12" s="113"/>
      <c r="DH12" s="113"/>
      <c r="DI12" s="113"/>
      <c r="DJ12" s="3" t="s">
        <v>13</v>
      </c>
      <c r="DK12" s="3"/>
      <c r="DL12" s="3"/>
      <c r="DM12" s="3"/>
      <c r="DN12" s="3"/>
      <c r="DO12" s="3"/>
      <c r="DP12" s="3"/>
      <c r="DQ12" s="3"/>
      <c r="DR12" s="3"/>
      <c r="DS12" s="3"/>
    </row>
    <row r="13" s="51" customFormat="1" ht="9.75"/>
    <row r="14" spans="61:92" s="55" customFormat="1" ht="6">
      <c r="BI14" s="56"/>
      <c r="BJ14" s="56"/>
      <c r="BK14" s="57"/>
      <c r="BL14" s="57"/>
      <c r="BM14" s="57"/>
      <c r="BN14" s="58"/>
      <c r="BO14" s="58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6"/>
      <c r="CH14" s="56"/>
      <c r="CI14" s="56"/>
      <c r="CJ14" s="60"/>
      <c r="CK14" s="60"/>
      <c r="CL14" s="60"/>
      <c r="CN14" s="58"/>
    </row>
    <row r="15" spans="1:123" s="61" customFormat="1" ht="12.75">
      <c r="A15" s="233" t="s">
        <v>202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15" s="64" customFormat="1" ht="5.25" customHeight="1">
      <c r="A16" s="234" t="s">
        <v>248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63"/>
      <c r="DI16" s="63"/>
      <c r="DJ16" s="63"/>
      <c r="DK16" s="63"/>
    </row>
    <row r="17" spans="1:123" s="51" customFormat="1" ht="10.5" thickBo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65"/>
      <c r="DI17" s="235" t="s">
        <v>15</v>
      </c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</row>
    <row r="18" spans="111:123" s="51" customFormat="1" ht="9.75">
      <c r="DG18" s="53" t="s">
        <v>203</v>
      </c>
      <c r="DI18" s="159" t="s">
        <v>204</v>
      </c>
      <c r="DJ18" s="160"/>
      <c r="DK18" s="160"/>
      <c r="DL18" s="160"/>
      <c r="DM18" s="160"/>
      <c r="DN18" s="160"/>
      <c r="DO18" s="160"/>
      <c r="DP18" s="160"/>
      <c r="DQ18" s="160"/>
      <c r="DR18" s="160"/>
      <c r="DS18" s="161"/>
    </row>
    <row r="19" spans="39:123" s="51" customFormat="1" ht="9.75">
      <c r="AM19" s="152" t="s">
        <v>205</v>
      </c>
      <c r="AN19" s="152"/>
      <c r="AO19" s="152"/>
      <c r="AP19" s="152"/>
      <c r="AQ19" s="153" t="s">
        <v>29</v>
      </c>
      <c r="AR19" s="153"/>
      <c r="AS19" s="153"/>
      <c r="AT19" s="154" t="s">
        <v>200</v>
      </c>
      <c r="AU19" s="154"/>
      <c r="AV19" s="146" t="s">
        <v>245</v>
      </c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52">
        <v>20</v>
      </c>
      <c r="BN19" s="152"/>
      <c r="BO19" s="152"/>
      <c r="BP19" s="145" t="s">
        <v>246</v>
      </c>
      <c r="BQ19" s="145"/>
      <c r="BR19" s="145"/>
      <c r="BT19" s="54" t="s">
        <v>201</v>
      </c>
      <c r="DG19" s="53" t="s">
        <v>17</v>
      </c>
      <c r="DI19" s="219" t="s">
        <v>33</v>
      </c>
      <c r="DJ19" s="220"/>
      <c r="DK19" s="220"/>
      <c r="DL19" s="220"/>
      <c r="DM19" s="220"/>
      <c r="DN19" s="220"/>
      <c r="DO19" s="220"/>
      <c r="DP19" s="220"/>
      <c r="DQ19" s="220"/>
      <c r="DR19" s="220"/>
      <c r="DS19" s="221"/>
    </row>
    <row r="20" spans="1:123" s="51" customFormat="1" ht="9.75">
      <c r="A20" s="54" t="s">
        <v>206</v>
      </c>
      <c r="DG20" s="53"/>
      <c r="DI20" s="219" t="s">
        <v>34</v>
      </c>
      <c r="DJ20" s="220"/>
      <c r="DK20" s="220"/>
      <c r="DL20" s="220"/>
      <c r="DM20" s="220"/>
      <c r="DN20" s="220"/>
      <c r="DO20" s="220"/>
      <c r="DP20" s="220"/>
      <c r="DQ20" s="220"/>
      <c r="DR20" s="220"/>
      <c r="DS20" s="221"/>
    </row>
    <row r="21" spans="1:123" s="51" customFormat="1" ht="9.75">
      <c r="A21" s="54" t="s">
        <v>207</v>
      </c>
      <c r="AC21" s="146" t="s">
        <v>247</v>
      </c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DG21" s="53" t="s">
        <v>19</v>
      </c>
      <c r="DI21" s="219"/>
      <c r="DJ21" s="220"/>
      <c r="DK21" s="220"/>
      <c r="DL21" s="220"/>
      <c r="DM21" s="220"/>
      <c r="DN21" s="220"/>
      <c r="DO21" s="220"/>
      <c r="DP21" s="220"/>
      <c r="DQ21" s="220"/>
      <c r="DR21" s="220"/>
      <c r="DS21" s="221"/>
    </row>
    <row r="22" spans="1:123" s="67" customFormat="1" ht="3.75" customHeight="1" thickBot="1">
      <c r="A22" s="66"/>
      <c r="DG22" s="68"/>
      <c r="DI22" s="227"/>
      <c r="DJ22" s="228"/>
      <c r="DK22" s="228"/>
      <c r="DL22" s="228"/>
      <c r="DM22" s="228"/>
      <c r="DN22" s="228"/>
      <c r="DO22" s="228"/>
      <c r="DP22" s="228"/>
      <c r="DQ22" s="228"/>
      <c r="DR22" s="228"/>
      <c r="DS22" s="229"/>
    </row>
    <row r="23" spans="29:123" s="51" customFormat="1" ht="10.5" thickBot="1">
      <c r="AC23" s="54" t="s">
        <v>23</v>
      </c>
      <c r="AJ23" s="230" t="s">
        <v>32</v>
      </c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2"/>
      <c r="DG23" s="53" t="s">
        <v>208</v>
      </c>
      <c r="DI23" s="227"/>
      <c r="DJ23" s="228"/>
      <c r="DK23" s="228"/>
      <c r="DL23" s="228"/>
      <c r="DM23" s="228"/>
      <c r="DN23" s="228"/>
      <c r="DO23" s="228"/>
      <c r="DP23" s="228"/>
      <c r="DQ23" s="228"/>
      <c r="DR23" s="228"/>
      <c r="DS23" s="229"/>
    </row>
    <row r="24" spans="1:123" s="51" customFormat="1" ht="9.75">
      <c r="A24" s="54" t="s">
        <v>209</v>
      </c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DG24" s="53" t="s">
        <v>210</v>
      </c>
      <c r="DI24" s="219"/>
      <c r="DJ24" s="220"/>
      <c r="DK24" s="220"/>
      <c r="DL24" s="220"/>
      <c r="DM24" s="220"/>
      <c r="DN24" s="220"/>
      <c r="DO24" s="220"/>
      <c r="DP24" s="220"/>
      <c r="DQ24" s="220"/>
      <c r="DR24" s="220"/>
      <c r="DS24" s="221"/>
    </row>
    <row r="25" spans="1:123" s="51" customFormat="1" ht="9.75">
      <c r="A25" s="54" t="s">
        <v>36</v>
      </c>
      <c r="DG25" s="53"/>
      <c r="DI25" s="219"/>
      <c r="DJ25" s="220"/>
      <c r="DK25" s="220"/>
      <c r="DL25" s="220"/>
      <c r="DM25" s="220"/>
      <c r="DN25" s="220"/>
      <c r="DO25" s="220"/>
      <c r="DP25" s="220"/>
      <c r="DQ25" s="220"/>
      <c r="DR25" s="220"/>
      <c r="DS25" s="221"/>
    </row>
    <row r="26" spans="1:123" s="51" customFormat="1" ht="9.75">
      <c r="A26" s="54" t="s">
        <v>37</v>
      </c>
      <c r="AC26" s="146" t="s">
        <v>48</v>
      </c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DG26" s="53" t="s">
        <v>211</v>
      </c>
      <c r="DI26" s="219"/>
      <c r="DJ26" s="220"/>
      <c r="DK26" s="220"/>
      <c r="DL26" s="220"/>
      <c r="DM26" s="220"/>
      <c r="DN26" s="220"/>
      <c r="DO26" s="220"/>
      <c r="DP26" s="220"/>
      <c r="DQ26" s="220"/>
      <c r="DR26" s="220"/>
      <c r="DS26" s="221"/>
    </row>
    <row r="27" spans="1:123" s="51" customFormat="1" ht="9.75">
      <c r="A27" s="54" t="s">
        <v>36</v>
      </c>
      <c r="DG27" s="53"/>
      <c r="DI27" s="222"/>
      <c r="DJ27" s="223"/>
      <c r="DK27" s="223"/>
      <c r="DL27" s="223"/>
      <c r="DM27" s="223"/>
      <c r="DN27" s="223"/>
      <c r="DO27" s="223"/>
      <c r="DP27" s="223"/>
      <c r="DQ27" s="223"/>
      <c r="DR27" s="223"/>
      <c r="DS27" s="224"/>
    </row>
    <row r="28" spans="1:123" s="51" customFormat="1" ht="9.75">
      <c r="A28" s="54" t="s">
        <v>212</v>
      </c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DG28" s="53" t="s">
        <v>19</v>
      </c>
      <c r="DI28" s="225"/>
      <c r="DJ28" s="153"/>
      <c r="DK28" s="153"/>
      <c r="DL28" s="153"/>
      <c r="DM28" s="153"/>
      <c r="DN28" s="153"/>
      <c r="DO28" s="153"/>
      <c r="DP28" s="153"/>
      <c r="DQ28" s="153"/>
      <c r="DR28" s="153"/>
      <c r="DS28" s="226"/>
    </row>
    <row r="29" spans="1:123" s="51" customFormat="1" ht="9.75">
      <c r="A29" s="54" t="s">
        <v>213</v>
      </c>
      <c r="DG29" s="53" t="s">
        <v>27</v>
      </c>
      <c r="DI29" s="225" t="s">
        <v>28</v>
      </c>
      <c r="DJ29" s="153"/>
      <c r="DK29" s="153"/>
      <c r="DL29" s="153"/>
      <c r="DM29" s="153"/>
      <c r="DN29" s="153"/>
      <c r="DO29" s="153"/>
      <c r="DP29" s="153"/>
      <c r="DQ29" s="153"/>
      <c r="DR29" s="153"/>
      <c r="DS29" s="226"/>
    </row>
    <row r="30" spans="10:123" s="51" customFormat="1" ht="10.5" thickBot="1"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DG30" s="53" t="s">
        <v>24</v>
      </c>
      <c r="DI30" s="163" t="s">
        <v>25</v>
      </c>
      <c r="DJ30" s="164"/>
      <c r="DK30" s="164"/>
      <c r="DL30" s="164"/>
      <c r="DM30" s="164"/>
      <c r="DN30" s="164"/>
      <c r="DO30" s="164"/>
      <c r="DP30" s="164"/>
      <c r="DQ30" s="164"/>
      <c r="DR30" s="164"/>
      <c r="DS30" s="165"/>
    </row>
    <row r="31" spans="10:123" s="52" customFormat="1" ht="9.75" thickBot="1"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DG31" s="69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0:123" s="51" customFormat="1" ht="10.5" thickBot="1"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CU32" s="53" t="s">
        <v>154</v>
      </c>
      <c r="CW32" s="216">
        <v>0</v>
      </c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8"/>
    </row>
    <row r="33" spans="111:123" s="67" customFormat="1" ht="3" customHeight="1">
      <c r="DG33" s="68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3" s="45" customFormat="1" ht="9">
      <c r="A34" s="197" t="s">
        <v>214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9" t="s">
        <v>215</v>
      </c>
      <c r="AG34" s="199"/>
      <c r="AH34" s="199"/>
      <c r="AI34" s="199"/>
      <c r="AJ34" s="199"/>
      <c r="AK34" s="199"/>
      <c r="AL34" s="199" t="s">
        <v>216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7" t="s">
        <v>217</v>
      </c>
      <c r="BB34" s="197"/>
      <c r="BC34" s="197"/>
      <c r="BD34" s="197"/>
      <c r="BE34" s="197"/>
      <c r="BF34" s="197"/>
      <c r="BG34" s="198"/>
      <c r="BH34" s="196" t="s">
        <v>218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8"/>
      <c r="CC34" s="196" t="s">
        <v>219</v>
      </c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8"/>
      <c r="CX34" s="200" t="s">
        <v>220</v>
      </c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</row>
    <row r="35" spans="1:123" s="45" customFormat="1" ht="9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10" t="s">
        <v>221</v>
      </c>
      <c r="AG35" s="210"/>
      <c r="AH35" s="210"/>
      <c r="AI35" s="210"/>
      <c r="AJ35" s="210"/>
      <c r="AK35" s="210"/>
      <c r="AL35" s="210" t="s">
        <v>222</v>
      </c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09" t="s">
        <v>223</v>
      </c>
      <c r="BB35" s="209"/>
      <c r="BC35" s="209"/>
      <c r="BD35" s="209"/>
      <c r="BE35" s="209"/>
      <c r="BF35" s="209"/>
      <c r="BG35" s="211"/>
      <c r="BH35" s="212" t="s">
        <v>224</v>
      </c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4"/>
      <c r="CC35" s="212" t="s">
        <v>225</v>
      </c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4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</row>
    <row r="36" spans="1:123" s="45" customFormat="1" ht="9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10"/>
      <c r="AG36" s="210"/>
      <c r="AH36" s="210"/>
      <c r="AI36" s="210"/>
      <c r="AJ36" s="210"/>
      <c r="AK36" s="210"/>
      <c r="AL36" s="210" t="s">
        <v>226</v>
      </c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09"/>
      <c r="BB36" s="209"/>
      <c r="BC36" s="209"/>
      <c r="BD36" s="209"/>
      <c r="BE36" s="209"/>
      <c r="BF36" s="209"/>
      <c r="BG36" s="211"/>
      <c r="BH36" s="196" t="s">
        <v>227</v>
      </c>
      <c r="BI36" s="197"/>
      <c r="BJ36" s="197"/>
      <c r="BK36" s="197"/>
      <c r="BL36" s="197"/>
      <c r="BM36" s="197"/>
      <c r="BN36" s="197"/>
      <c r="BO36" s="197"/>
      <c r="BP36" s="197"/>
      <c r="BQ36" s="198"/>
      <c r="BR36" s="196" t="s">
        <v>228</v>
      </c>
      <c r="BS36" s="197"/>
      <c r="BT36" s="197"/>
      <c r="BU36" s="197"/>
      <c r="BV36" s="197"/>
      <c r="BW36" s="197"/>
      <c r="BX36" s="197"/>
      <c r="BY36" s="197"/>
      <c r="BZ36" s="197"/>
      <c r="CA36" s="197"/>
      <c r="CB36" s="198"/>
      <c r="CC36" s="196" t="s">
        <v>227</v>
      </c>
      <c r="CD36" s="197"/>
      <c r="CE36" s="197"/>
      <c r="CF36" s="197"/>
      <c r="CG36" s="197"/>
      <c r="CH36" s="197"/>
      <c r="CI36" s="197"/>
      <c r="CJ36" s="197"/>
      <c r="CK36" s="197"/>
      <c r="CL36" s="198"/>
      <c r="CM36" s="199" t="s">
        <v>228</v>
      </c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200" t="s">
        <v>229</v>
      </c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 t="s">
        <v>230</v>
      </c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</row>
    <row r="37" spans="1:123" s="45" customFormat="1" ht="9.75" thickBot="1">
      <c r="A37" s="207">
        <v>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8"/>
      <c r="AF37" s="196">
        <v>2</v>
      </c>
      <c r="AG37" s="197"/>
      <c r="AH37" s="197"/>
      <c r="AI37" s="197"/>
      <c r="AJ37" s="197"/>
      <c r="AK37" s="198"/>
      <c r="AL37" s="196">
        <v>3</v>
      </c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196">
        <v>4</v>
      </c>
      <c r="BB37" s="197"/>
      <c r="BC37" s="197"/>
      <c r="BD37" s="197"/>
      <c r="BE37" s="197"/>
      <c r="BF37" s="197"/>
      <c r="BG37" s="198"/>
      <c r="BH37" s="199">
        <v>5</v>
      </c>
      <c r="BI37" s="199"/>
      <c r="BJ37" s="199"/>
      <c r="BK37" s="199"/>
      <c r="BL37" s="199"/>
      <c r="BM37" s="199"/>
      <c r="BN37" s="199"/>
      <c r="BO37" s="199"/>
      <c r="BP37" s="199"/>
      <c r="BQ37" s="199"/>
      <c r="BR37" s="199">
        <v>6</v>
      </c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6">
        <v>7</v>
      </c>
      <c r="CD37" s="197"/>
      <c r="CE37" s="197"/>
      <c r="CF37" s="197"/>
      <c r="CG37" s="197"/>
      <c r="CH37" s="197"/>
      <c r="CI37" s="197"/>
      <c r="CJ37" s="197"/>
      <c r="CK37" s="197"/>
      <c r="CL37" s="198"/>
      <c r="CM37" s="199">
        <v>8</v>
      </c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200">
        <v>9</v>
      </c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>
        <v>10</v>
      </c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</row>
    <row r="38" spans="1:123" s="52" customFormat="1" ht="63" customHeight="1">
      <c r="A38" s="190" t="s">
        <v>249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201"/>
      <c r="AG38" s="202"/>
      <c r="AH38" s="202"/>
      <c r="AI38" s="202"/>
      <c r="AJ38" s="202"/>
      <c r="AK38" s="202"/>
      <c r="AL38" s="184" t="s">
        <v>122</v>
      </c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6"/>
      <c r="BA38" s="203"/>
      <c r="BB38" s="204"/>
      <c r="BC38" s="204"/>
      <c r="BD38" s="204"/>
      <c r="BE38" s="204"/>
      <c r="BF38" s="204"/>
      <c r="BG38" s="205"/>
      <c r="BH38" s="202" t="s">
        <v>250</v>
      </c>
      <c r="BI38" s="202"/>
      <c r="BJ38" s="202"/>
      <c r="BK38" s="202"/>
      <c r="BL38" s="202"/>
      <c r="BM38" s="202"/>
      <c r="BN38" s="202"/>
      <c r="BO38" s="202"/>
      <c r="BP38" s="202"/>
      <c r="BQ38" s="202"/>
      <c r="BR38" s="206">
        <v>0</v>
      </c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4" t="s">
        <v>250</v>
      </c>
      <c r="CD38" s="185"/>
      <c r="CE38" s="185"/>
      <c r="CF38" s="185"/>
      <c r="CG38" s="185"/>
      <c r="CH38" s="185"/>
      <c r="CI38" s="185"/>
      <c r="CJ38" s="185"/>
      <c r="CK38" s="185"/>
      <c r="CL38" s="186"/>
      <c r="CM38" s="187">
        <v>0</v>
      </c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8">
        <v>4015700</v>
      </c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>
        <v>4015700</v>
      </c>
      <c r="DJ38" s="188"/>
      <c r="DK38" s="188"/>
      <c r="DL38" s="188"/>
      <c r="DM38" s="188"/>
      <c r="DN38" s="188"/>
      <c r="DO38" s="188"/>
      <c r="DP38" s="188"/>
      <c r="DQ38" s="188"/>
      <c r="DR38" s="188"/>
      <c r="DS38" s="189"/>
    </row>
    <row r="39" spans="1:123" s="52" customFormat="1" ht="48" customHeight="1" thickBot="1">
      <c r="A39" s="190" t="s">
        <v>251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1"/>
      <c r="AG39" s="192"/>
      <c r="AH39" s="192"/>
      <c r="AI39" s="192"/>
      <c r="AJ39" s="192"/>
      <c r="AK39" s="192"/>
      <c r="AL39" s="193" t="s">
        <v>115</v>
      </c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5"/>
      <c r="BA39" s="193"/>
      <c r="BB39" s="194"/>
      <c r="BC39" s="194"/>
      <c r="BD39" s="194"/>
      <c r="BE39" s="194"/>
      <c r="BF39" s="194"/>
      <c r="BG39" s="195"/>
      <c r="BH39" s="192" t="s">
        <v>250</v>
      </c>
      <c r="BI39" s="192"/>
      <c r="BJ39" s="192"/>
      <c r="BK39" s="192"/>
      <c r="BL39" s="192"/>
      <c r="BM39" s="192"/>
      <c r="BN39" s="192"/>
      <c r="BO39" s="192"/>
      <c r="BP39" s="192"/>
      <c r="BQ39" s="192"/>
      <c r="BR39" s="172">
        <v>0</v>
      </c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69" t="s">
        <v>250</v>
      </c>
      <c r="CD39" s="170"/>
      <c r="CE39" s="170"/>
      <c r="CF39" s="170"/>
      <c r="CG39" s="170"/>
      <c r="CH39" s="170"/>
      <c r="CI39" s="170"/>
      <c r="CJ39" s="170"/>
      <c r="CK39" s="170"/>
      <c r="CL39" s="171"/>
      <c r="CM39" s="172">
        <v>0</v>
      </c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3">
        <v>387600</v>
      </c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>
        <v>387600</v>
      </c>
      <c r="DJ39" s="173"/>
      <c r="DK39" s="173"/>
      <c r="DL39" s="173"/>
      <c r="DM39" s="173"/>
      <c r="DN39" s="173"/>
      <c r="DO39" s="173"/>
      <c r="DP39" s="173"/>
      <c r="DQ39" s="173"/>
      <c r="DR39" s="173"/>
      <c r="DS39" s="174"/>
    </row>
    <row r="40" spans="1:123" s="52" customFormat="1" ht="9.75" thickBot="1">
      <c r="A40" s="175" t="s">
        <v>231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8" t="s">
        <v>232</v>
      </c>
      <c r="CD40" s="179"/>
      <c r="CE40" s="179"/>
      <c r="CF40" s="179"/>
      <c r="CG40" s="179"/>
      <c r="CH40" s="179"/>
      <c r="CI40" s="179"/>
      <c r="CJ40" s="179"/>
      <c r="CK40" s="179"/>
      <c r="CL40" s="180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81">
        <f>SUM(CX38:DH39)</f>
        <v>4403300</v>
      </c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1">
        <f>SUM(DI38:DS39)</f>
        <v>4403300</v>
      </c>
      <c r="DJ40" s="182"/>
      <c r="DK40" s="182"/>
      <c r="DL40" s="182"/>
      <c r="DM40" s="182"/>
      <c r="DN40" s="182"/>
      <c r="DO40" s="182"/>
      <c r="DP40" s="182"/>
      <c r="DQ40" s="182"/>
      <c r="DR40" s="182"/>
      <c r="DS40" s="183"/>
    </row>
    <row r="41" spans="111:123" s="67" customFormat="1" ht="3" customHeight="1" thickBot="1">
      <c r="DG41" s="68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s="51" customFormat="1" ht="9.75">
      <c r="A42" s="54" t="s">
        <v>233</v>
      </c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CZ42" s="54" t="s">
        <v>234</v>
      </c>
      <c r="DG42" s="53"/>
      <c r="DI42" s="73"/>
      <c r="DJ42" s="73"/>
      <c r="DK42" s="159"/>
      <c r="DL42" s="160"/>
      <c r="DM42" s="160"/>
      <c r="DN42" s="160"/>
      <c r="DO42" s="160"/>
      <c r="DP42" s="160"/>
      <c r="DQ42" s="160"/>
      <c r="DR42" s="160"/>
      <c r="DS42" s="161"/>
    </row>
    <row r="43" spans="1:123" s="51" customFormat="1" ht="10.5" thickBo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162" t="s">
        <v>10</v>
      </c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52"/>
      <c r="Y43" s="162" t="s">
        <v>11</v>
      </c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CZ43" s="54" t="s">
        <v>235</v>
      </c>
      <c r="DG43" s="53"/>
      <c r="DI43" s="73"/>
      <c r="DJ43" s="73"/>
      <c r="DK43" s="163"/>
      <c r="DL43" s="164"/>
      <c r="DM43" s="164"/>
      <c r="DN43" s="164"/>
      <c r="DO43" s="164"/>
      <c r="DP43" s="164"/>
      <c r="DQ43" s="164"/>
      <c r="DR43" s="164"/>
      <c r="DS43" s="165"/>
    </row>
    <row r="44" spans="1:123" s="52" customFormat="1" ht="10.5" thickBot="1">
      <c r="A44" s="54" t="s">
        <v>236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DG44" s="69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</row>
    <row r="45" spans="1:123" s="51" customFormat="1" ht="10.5">
      <c r="A45" s="54" t="s">
        <v>237</v>
      </c>
      <c r="BM45" s="166" t="s">
        <v>238</v>
      </c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8"/>
    </row>
    <row r="46" spans="1:123" s="51" customFormat="1" ht="10.5">
      <c r="A46" s="54" t="s">
        <v>239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M46" s="155" t="s">
        <v>240</v>
      </c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7"/>
    </row>
    <row r="47" spans="12:123" s="51" customFormat="1" ht="9.75">
      <c r="L47" s="158" t="s">
        <v>10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52"/>
      <c r="Y47" s="158" t="s">
        <v>11</v>
      </c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M47" s="74" t="s">
        <v>241</v>
      </c>
      <c r="BN47" s="71"/>
      <c r="BO47" s="71"/>
      <c r="BP47" s="71"/>
      <c r="BQ47" s="71"/>
      <c r="BR47" s="71"/>
      <c r="BS47" s="71"/>
      <c r="BT47" s="71"/>
      <c r="BU47" s="71"/>
      <c r="BV47" s="71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71"/>
      <c r="CL47" s="146"/>
      <c r="CM47" s="146"/>
      <c r="CN47" s="146"/>
      <c r="CO47" s="146"/>
      <c r="CP47" s="146"/>
      <c r="CQ47" s="146"/>
      <c r="CR47" s="146"/>
      <c r="CS47" s="146"/>
      <c r="CT47" s="146"/>
      <c r="CU47" s="71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73"/>
      <c r="DK47" s="153"/>
      <c r="DL47" s="153"/>
      <c r="DM47" s="153"/>
      <c r="DN47" s="153"/>
      <c r="DO47" s="153"/>
      <c r="DP47" s="153"/>
      <c r="DQ47" s="153"/>
      <c r="DR47" s="153"/>
      <c r="DS47" s="75"/>
    </row>
    <row r="48" spans="1:123" s="51" customFormat="1" ht="9.75">
      <c r="A48" s="54" t="s">
        <v>241</v>
      </c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Z48" s="146"/>
      <c r="AA48" s="146"/>
      <c r="AB48" s="146"/>
      <c r="AC48" s="146"/>
      <c r="AD48" s="146"/>
      <c r="AE48" s="146"/>
      <c r="AF48" s="146"/>
      <c r="AG48" s="146"/>
      <c r="AH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73"/>
      <c r="AY48" s="153"/>
      <c r="AZ48" s="153"/>
      <c r="BA48" s="153"/>
      <c r="BB48" s="153"/>
      <c r="BC48" s="153"/>
      <c r="BD48" s="153"/>
      <c r="BE48" s="153"/>
      <c r="BF48" s="153"/>
      <c r="BM48" s="74" t="s">
        <v>242</v>
      </c>
      <c r="BN48" s="71"/>
      <c r="BO48" s="71"/>
      <c r="BP48" s="71"/>
      <c r="BQ48" s="71"/>
      <c r="BR48" s="71"/>
      <c r="BS48" s="71"/>
      <c r="BT48" s="71"/>
      <c r="BU48" s="71"/>
      <c r="BV48" s="71"/>
      <c r="BW48" s="147" t="s">
        <v>243</v>
      </c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76"/>
      <c r="CL48" s="147" t="s">
        <v>10</v>
      </c>
      <c r="CM48" s="147"/>
      <c r="CN48" s="147"/>
      <c r="CO48" s="147"/>
      <c r="CP48" s="147"/>
      <c r="CQ48" s="147"/>
      <c r="CR48" s="147"/>
      <c r="CS48" s="147"/>
      <c r="CT48" s="147"/>
      <c r="CU48" s="76"/>
      <c r="CV48" s="147" t="s">
        <v>11</v>
      </c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70"/>
      <c r="DK48" s="148" t="s">
        <v>244</v>
      </c>
      <c r="DL48" s="148"/>
      <c r="DM48" s="148"/>
      <c r="DN48" s="148"/>
      <c r="DO48" s="148"/>
      <c r="DP48" s="148"/>
      <c r="DQ48" s="148"/>
      <c r="DR48" s="148"/>
      <c r="DS48" s="75"/>
    </row>
    <row r="49" spans="1:123" s="51" customFormat="1" ht="9.75">
      <c r="A49" s="54" t="s">
        <v>242</v>
      </c>
      <c r="K49" s="147" t="s">
        <v>243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52"/>
      <c r="Z49" s="147" t="s">
        <v>10</v>
      </c>
      <c r="AA49" s="147"/>
      <c r="AB49" s="147"/>
      <c r="AC49" s="147"/>
      <c r="AD49" s="147"/>
      <c r="AE49" s="147"/>
      <c r="AF49" s="147"/>
      <c r="AG49" s="147"/>
      <c r="AH49" s="147"/>
      <c r="AI49" s="52"/>
      <c r="AJ49" s="147" t="s">
        <v>11</v>
      </c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70"/>
      <c r="AY49" s="148" t="s">
        <v>244</v>
      </c>
      <c r="AZ49" s="148"/>
      <c r="BA49" s="148"/>
      <c r="BB49" s="148"/>
      <c r="BC49" s="148"/>
      <c r="BD49" s="148"/>
      <c r="BE49" s="148"/>
      <c r="BF49" s="148"/>
      <c r="BM49" s="149" t="s">
        <v>199</v>
      </c>
      <c r="BN49" s="150"/>
      <c r="BO49" s="153"/>
      <c r="BP49" s="153"/>
      <c r="BQ49" s="153"/>
      <c r="BR49" s="151" t="s">
        <v>200</v>
      </c>
      <c r="BS49" s="151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50">
        <v>20</v>
      </c>
      <c r="CL49" s="150"/>
      <c r="CM49" s="150"/>
      <c r="CN49" s="145"/>
      <c r="CO49" s="145"/>
      <c r="CP49" s="145"/>
      <c r="CQ49" s="71"/>
      <c r="CR49" s="77" t="s">
        <v>201</v>
      </c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5"/>
    </row>
    <row r="50" spans="1:123" s="51" customFormat="1" ht="10.5" thickBot="1">
      <c r="A50" s="152" t="s">
        <v>199</v>
      </c>
      <c r="B50" s="152"/>
      <c r="C50" s="153"/>
      <c r="D50" s="153"/>
      <c r="E50" s="153"/>
      <c r="F50" s="154" t="s">
        <v>200</v>
      </c>
      <c r="G50" s="154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52">
        <v>20</v>
      </c>
      <c r="Z50" s="152"/>
      <c r="AA50" s="152"/>
      <c r="AB50" s="145"/>
      <c r="AC50" s="145"/>
      <c r="AD50" s="145"/>
      <c r="AF50" s="54" t="s">
        <v>201</v>
      </c>
      <c r="BM50" s="78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1"/>
    </row>
    <row r="51" spans="113:123" s="51" customFormat="1" ht="9.75"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</sheetData>
  <sheetProtection/>
  <mergeCells count="138">
    <mergeCell ref="A15:DG15"/>
    <mergeCell ref="A16:DG17"/>
    <mergeCell ref="DI17:DS17"/>
    <mergeCell ref="DI18:DS18"/>
    <mergeCell ref="AM19:AP19"/>
    <mergeCell ref="AQ19:AS19"/>
    <mergeCell ref="AT19:AU19"/>
    <mergeCell ref="AV19:BL19"/>
    <mergeCell ref="BM19:BO19"/>
    <mergeCell ref="BP19:BR19"/>
    <mergeCell ref="DI19:DS19"/>
    <mergeCell ref="DI20:DS21"/>
    <mergeCell ref="AC21:CV21"/>
    <mergeCell ref="DI22:DS23"/>
    <mergeCell ref="AJ23:BH23"/>
    <mergeCell ref="AC24:CV24"/>
    <mergeCell ref="DI24:DS24"/>
    <mergeCell ref="DI25:DS25"/>
    <mergeCell ref="AC26:CV26"/>
    <mergeCell ref="DI26:DS26"/>
    <mergeCell ref="DI27:DS28"/>
    <mergeCell ref="AC28:CV28"/>
    <mergeCell ref="DI29:DS29"/>
    <mergeCell ref="J30:AP30"/>
    <mergeCell ref="DI30:DS30"/>
    <mergeCell ref="J31:AP31"/>
    <mergeCell ref="CW32:DS32"/>
    <mergeCell ref="A34:AE34"/>
    <mergeCell ref="AF34:AK34"/>
    <mergeCell ref="AL34:AZ34"/>
    <mergeCell ref="BA34:BG34"/>
    <mergeCell ref="BH34:CB34"/>
    <mergeCell ref="CC34:CW34"/>
    <mergeCell ref="CX34:DS34"/>
    <mergeCell ref="A35:AE35"/>
    <mergeCell ref="AF35:AK35"/>
    <mergeCell ref="AL35:AZ35"/>
    <mergeCell ref="BA35:BG35"/>
    <mergeCell ref="BH35:CB35"/>
    <mergeCell ref="CC35:CW35"/>
    <mergeCell ref="CX35:DS35"/>
    <mergeCell ref="A36:AE36"/>
    <mergeCell ref="AF36:AK36"/>
    <mergeCell ref="AL36:AZ36"/>
    <mergeCell ref="BA36:BG36"/>
    <mergeCell ref="BH36:BQ36"/>
    <mergeCell ref="BR36:CB36"/>
    <mergeCell ref="CC36:CL36"/>
    <mergeCell ref="CM36:CW36"/>
    <mergeCell ref="CX36:DH36"/>
    <mergeCell ref="DI36:DS36"/>
    <mergeCell ref="A37:AE37"/>
    <mergeCell ref="AF37:AK37"/>
    <mergeCell ref="AL37:AZ37"/>
    <mergeCell ref="BA37:BG37"/>
    <mergeCell ref="BH37:BQ37"/>
    <mergeCell ref="BR37:CB37"/>
    <mergeCell ref="CC37:CL37"/>
    <mergeCell ref="CM37:CW37"/>
    <mergeCell ref="CX37:DH37"/>
    <mergeCell ref="DI37:DS37"/>
    <mergeCell ref="A38:AE38"/>
    <mergeCell ref="AF38:AK38"/>
    <mergeCell ref="AL38:AZ38"/>
    <mergeCell ref="BA38:BG38"/>
    <mergeCell ref="BH38:BQ38"/>
    <mergeCell ref="BR38:CB38"/>
    <mergeCell ref="CC38:CL38"/>
    <mergeCell ref="CM38:CW38"/>
    <mergeCell ref="CX38:DH38"/>
    <mergeCell ref="DI38:DS38"/>
    <mergeCell ref="A39:AE39"/>
    <mergeCell ref="AF39:AK39"/>
    <mergeCell ref="AL39:AZ39"/>
    <mergeCell ref="BA39:BG39"/>
    <mergeCell ref="BH39:BQ39"/>
    <mergeCell ref="BR39:CB39"/>
    <mergeCell ref="CC39:CL39"/>
    <mergeCell ref="CM39:CW39"/>
    <mergeCell ref="CX39:DH39"/>
    <mergeCell ref="DI39:DS39"/>
    <mergeCell ref="A40:BQ40"/>
    <mergeCell ref="BR40:CB40"/>
    <mergeCell ref="CC40:CL40"/>
    <mergeCell ref="CM40:CW40"/>
    <mergeCell ref="CX40:DH40"/>
    <mergeCell ref="DI40:DS40"/>
    <mergeCell ref="DK47:DR47"/>
    <mergeCell ref="L42:W42"/>
    <mergeCell ref="Y42:AZ42"/>
    <mergeCell ref="DK42:DS42"/>
    <mergeCell ref="L43:W43"/>
    <mergeCell ref="Y43:AZ43"/>
    <mergeCell ref="DK43:DS43"/>
    <mergeCell ref="BM45:DS45"/>
    <mergeCell ref="CV48:DI48"/>
    <mergeCell ref="DK48:DR48"/>
    <mergeCell ref="L46:W46"/>
    <mergeCell ref="Y46:AZ46"/>
    <mergeCell ref="BM46:DS46"/>
    <mergeCell ref="L47:W47"/>
    <mergeCell ref="Y47:AZ47"/>
    <mergeCell ref="BW47:CJ47"/>
    <mergeCell ref="CL47:CT47"/>
    <mergeCell ref="CV47:DI47"/>
    <mergeCell ref="BO49:BQ49"/>
    <mergeCell ref="Z48:AH48"/>
    <mergeCell ref="AJ48:AW48"/>
    <mergeCell ref="AY48:BF48"/>
    <mergeCell ref="BW48:CJ48"/>
    <mergeCell ref="CL48:CT48"/>
    <mergeCell ref="A50:B50"/>
    <mergeCell ref="C50:E50"/>
    <mergeCell ref="F50:G50"/>
    <mergeCell ref="H50:X50"/>
    <mergeCell ref="Y50:AA50"/>
    <mergeCell ref="K49:X49"/>
    <mergeCell ref="Z49:AH49"/>
    <mergeCell ref="BT7:DS7"/>
    <mergeCell ref="BT8:DS8"/>
    <mergeCell ref="BT9:DS9"/>
    <mergeCell ref="BT10:CM10"/>
    <mergeCell ref="CP10:DS10"/>
    <mergeCell ref="BR49:BS49"/>
    <mergeCell ref="BT49:CJ49"/>
    <mergeCell ref="CC12:CF12"/>
    <mergeCell ref="CK49:CM49"/>
    <mergeCell ref="CN49:CP49"/>
    <mergeCell ref="BT11:CM11"/>
    <mergeCell ref="CP11:DS11"/>
    <mergeCell ref="AB50:AD50"/>
    <mergeCell ref="K48:X48"/>
    <mergeCell ref="CJ12:DA12"/>
    <mergeCell ref="DB12:DE12"/>
    <mergeCell ref="DF12:DI12"/>
    <mergeCell ref="AJ49:AW49"/>
    <mergeCell ref="AY49:BF49"/>
    <mergeCell ref="BM49:BN49"/>
  </mergeCells>
  <printOptions/>
  <pageMargins left="0.31496062992125984" right="0.31496062992125984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KOPER04</dc:creator>
  <cp:keywords/>
  <dc:description>POI HSSF rep:2.41.2.22</dc:description>
  <cp:lastModifiedBy>user</cp:lastModifiedBy>
  <cp:lastPrinted>2018-02-15T08:12:24Z</cp:lastPrinted>
  <dcterms:created xsi:type="dcterms:W3CDTF">2017-01-10T07:52:46Z</dcterms:created>
  <dcterms:modified xsi:type="dcterms:W3CDTF">2018-02-15T12:36:10Z</dcterms:modified>
  <cp:category/>
  <cp:version/>
  <cp:contentType/>
  <cp:contentStatus/>
</cp:coreProperties>
</file>